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ONS2STEL" sheetId="1" r:id="rId1"/>
  </sheets>
  <definedNames>
    <definedName name="_xlnm.Print_Area" localSheetId="0">'ONS2STEL'!$BI$2:$CC$81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000"/>
    <numFmt numFmtId="181" formatCode="0.00000"/>
    <numFmt numFmtId="182" formatCode="0.0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9" fillId="6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1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4" fillId="15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6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182" fontId="0" fillId="0" borderId="0" xfId="0" applyNumberFormat="1" applyAlignment="1">
      <alignment/>
    </xf>
    <xf numFmtId="182" fontId="4" fillId="0" borderId="1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84"/>
  <sheetViews>
    <sheetView tabSelected="1" zoomScalePageLayoutView="0" workbookViewId="0" topLeftCell="A1">
      <selection activeCell="CB6" sqref="CB6"/>
    </sheetView>
  </sheetViews>
  <sheetFormatPr defaultColWidth="11.421875" defaultRowHeight="12.75"/>
  <cols>
    <col min="1" max="1" width="4.00390625" style="0" customWidth="1"/>
    <col min="2" max="2" width="8.421875" style="0" customWidth="1"/>
    <col min="3" max="60" width="7.421875" style="0" customWidth="1"/>
    <col min="61" max="61" width="5.7109375" style="0" customWidth="1"/>
    <col min="62" max="82" width="7.421875" style="0" customWidth="1"/>
  </cols>
  <sheetData>
    <row r="1" spans="1:82" ht="12.75">
      <c r="A1" s="1"/>
      <c r="B1" s="1">
        <f aca="true" t="shared" si="0" ref="B1:K1">10/B2</f>
        <v>10</v>
      </c>
      <c r="C1" s="1">
        <f t="shared" si="0"/>
        <v>5</v>
      </c>
      <c r="D1" s="1">
        <f t="shared" si="0"/>
        <v>3.3333333333333335</v>
      </c>
      <c r="E1" s="1">
        <f t="shared" si="0"/>
        <v>2.5</v>
      </c>
      <c r="F1" s="1">
        <f t="shared" si="0"/>
        <v>2</v>
      </c>
      <c r="G1" s="1">
        <f t="shared" si="0"/>
        <v>1.6666666666666667</v>
      </c>
      <c r="H1" s="1">
        <f t="shared" si="0"/>
        <v>1.4285714285714286</v>
      </c>
      <c r="I1" s="1">
        <f t="shared" si="0"/>
        <v>1.25</v>
      </c>
      <c r="J1" s="1">
        <f t="shared" si="0"/>
        <v>1.1111111111111112</v>
      </c>
      <c r="K1" s="1">
        <f t="shared" si="0"/>
        <v>1</v>
      </c>
      <c r="L1" s="1">
        <f aca="true" t="shared" si="1" ref="L1:U1">10/L2</f>
        <v>0.9090909090909091</v>
      </c>
      <c r="M1" s="1">
        <f t="shared" si="1"/>
        <v>0.8333333333333334</v>
      </c>
      <c r="N1" s="1">
        <f t="shared" si="1"/>
        <v>0.7692307692307693</v>
      </c>
      <c r="O1" s="1">
        <f t="shared" si="1"/>
        <v>0.7142857142857143</v>
      </c>
      <c r="P1" s="1">
        <f t="shared" si="1"/>
        <v>0.6666666666666666</v>
      </c>
      <c r="Q1" s="1">
        <f t="shared" si="1"/>
        <v>0.625</v>
      </c>
      <c r="R1" s="1">
        <f t="shared" si="1"/>
        <v>0.5882352941176471</v>
      </c>
      <c r="S1" s="1">
        <f t="shared" si="1"/>
        <v>0.5555555555555556</v>
      </c>
      <c r="T1" s="1">
        <f t="shared" si="1"/>
        <v>0.5263157894736842</v>
      </c>
      <c r="U1" s="1">
        <f t="shared" si="1"/>
        <v>0.5</v>
      </c>
      <c r="V1" s="1">
        <f aca="true" t="shared" si="2" ref="V1:AE1">10/V2</f>
        <v>0.47619047619047616</v>
      </c>
      <c r="W1" s="1">
        <f t="shared" si="2"/>
        <v>0.45454545454545453</v>
      </c>
      <c r="X1" s="1">
        <f t="shared" si="2"/>
        <v>0.43478260869565216</v>
      </c>
      <c r="Y1" s="1">
        <f t="shared" si="2"/>
        <v>0.4166666666666667</v>
      </c>
      <c r="Z1" s="1">
        <f t="shared" si="2"/>
        <v>0.4</v>
      </c>
      <c r="AA1" s="1">
        <f t="shared" si="2"/>
        <v>0.38461538461538464</v>
      </c>
      <c r="AB1" s="1">
        <f t="shared" si="2"/>
        <v>0.37037037037037035</v>
      </c>
      <c r="AC1" s="1">
        <f t="shared" si="2"/>
        <v>0.35714285714285715</v>
      </c>
      <c r="AD1" s="1">
        <f t="shared" si="2"/>
        <v>0.3448275862068966</v>
      </c>
      <c r="AE1" s="1">
        <f t="shared" si="2"/>
        <v>0.3333333333333333</v>
      </c>
      <c r="AF1" s="1">
        <f aca="true" t="shared" si="3" ref="AF1:AO1">10/AF2</f>
        <v>0.3225806451612903</v>
      </c>
      <c r="AG1" s="1">
        <f t="shared" si="3"/>
        <v>0.3125</v>
      </c>
      <c r="AH1" s="1">
        <f t="shared" si="3"/>
        <v>0.30303030303030304</v>
      </c>
      <c r="AI1" s="1">
        <f t="shared" si="3"/>
        <v>0.29411764705882354</v>
      </c>
      <c r="AJ1" s="1">
        <f t="shared" si="3"/>
        <v>0.2857142857142857</v>
      </c>
      <c r="AK1" s="1">
        <f t="shared" si="3"/>
        <v>0.2777777777777778</v>
      </c>
      <c r="AL1" s="1">
        <f t="shared" si="3"/>
        <v>0.2702702702702703</v>
      </c>
      <c r="AM1" s="1">
        <f t="shared" si="3"/>
        <v>0.2631578947368421</v>
      </c>
      <c r="AN1" s="1">
        <f t="shared" si="3"/>
        <v>0.2564102564102564</v>
      </c>
      <c r="AO1" s="1">
        <f t="shared" si="3"/>
        <v>0.25</v>
      </c>
      <c r="AP1" s="1">
        <f aca="true" t="shared" si="4" ref="AP1:AY1">10/AP2</f>
        <v>0.24390243902439024</v>
      </c>
      <c r="AQ1" s="1">
        <f t="shared" si="4"/>
        <v>0.23809523809523808</v>
      </c>
      <c r="AR1" s="1">
        <f t="shared" si="4"/>
        <v>0.23255813953488372</v>
      </c>
      <c r="AS1" s="1">
        <f t="shared" si="4"/>
        <v>0.22727272727272727</v>
      </c>
      <c r="AT1" s="1">
        <f t="shared" si="4"/>
        <v>0.2222222222222222</v>
      </c>
      <c r="AU1" s="1">
        <f t="shared" si="4"/>
        <v>0.21739130434782608</v>
      </c>
      <c r="AV1" s="1">
        <f t="shared" si="4"/>
        <v>0.2127659574468085</v>
      </c>
      <c r="AW1" s="1">
        <f t="shared" si="4"/>
        <v>0.20833333333333334</v>
      </c>
      <c r="AX1" s="1">
        <f t="shared" si="4"/>
        <v>0.20408163265306123</v>
      </c>
      <c r="AY1" s="1">
        <f t="shared" si="4"/>
        <v>0.2</v>
      </c>
      <c r="AZ1" s="1">
        <f aca="true" t="shared" si="5" ref="AZ1:BP1">10/AZ2</f>
        <v>0.19607843137254902</v>
      </c>
      <c r="BA1" s="1">
        <f t="shared" si="5"/>
        <v>0.19230769230769232</v>
      </c>
      <c r="BB1" s="1">
        <f t="shared" si="5"/>
        <v>0.18867924528301888</v>
      </c>
      <c r="BC1" s="1">
        <f t="shared" si="5"/>
        <v>0.18518518518518517</v>
      </c>
      <c r="BD1" s="1">
        <f t="shared" si="5"/>
        <v>0.18181818181818182</v>
      </c>
      <c r="BE1" s="1">
        <f t="shared" si="5"/>
        <v>0.17857142857142858</v>
      </c>
      <c r="BF1" s="1">
        <f t="shared" si="5"/>
        <v>0.17543859649122806</v>
      </c>
      <c r="BG1" s="1">
        <f t="shared" si="5"/>
        <v>0.1724137931034483</v>
      </c>
      <c r="BH1" s="1">
        <f t="shared" si="5"/>
        <v>0.1694915254237288</v>
      </c>
      <c r="BI1" s="1"/>
      <c r="BJ1" s="1">
        <f t="shared" si="5"/>
        <v>0.16666666666666666</v>
      </c>
      <c r="BK1" s="1">
        <f t="shared" si="5"/>
        <v>0.16393442622950818</v>
      </c>
      <c r="BL1" s="1">
        <f t="shared" si="5"/>
        <v>0.16129032258064516</v>
      </c>
      <c r="BM1" s="1">
        <f t="shared" si="5"/>
        <v>0.15873015873015872</v>
      </c>
      <c r="BN1" s="1">
        <f t="shared" si="5"/>
        <v>0.15625</v>
      </c>
      <c r="BO1" s="1">
        <f t="shared" si="5"/>
        <v>0.15384615384615385</v>
      </c>
      <c r="BP1" s="1">
        <f t="shared" si="5"/>
        <v>0.15151515151515152</v>
      </c>
      <c r="BQ1" s="1">
        <f aca="true" t="shared" si="6" ref="BQ1:CD1">10/BQ2</f>
        <v>0.14925373134328357</v>
      </c>
      <c r="BR1" s="1">
        <f t="shared" si="6"/>
        <v>0.14705882352941177</v>
      </c>
      <c r="BS1" s="1">
        <f t="shared" si="6"/>
        <v>0.14492753623188406</v>
      </c>
      <c r="BT1" s="1">
        <f t="shared" si="6"/>
        <v>0.14285714285714285</v>
      </c>
      <c r="BU1" s="1">
        <f t="shared" si="6"/>
        <v>0.14084507042253522</v>
      </c>
      <c r="BV1" s="1">
        <f t="shared" si="6"/>
        <v>0.1388888888888889</v>
      </c>
      <c r="BW1" s="1">
        <f t="shared" si="6"/>
        <v>0.136986301369863</v>
      </c>
      <c r="BX1" s="1">
        <f t="shared" si="6"/>
        <v>0.13513513513513514</v>
      </c>
      <c r="BY1" s="1">
        <f t="shared" si="6"/>
        <v>0.13333333333333333</v>
      </c>
      <c r="BZ1" s="1">
        <f t="shared" si="6"/>
        <v>0.13157894736842105</v>
      </c>
      <c r="CA1" s="1">
        <f t="shared" si="6"/>
        <v>0.12987012987012986</v>
      </c>
      <c r="CB1" s="1">
        <f t="shared" si="6"/>
        <v>0.1282051282051282</v>
      </c>
      <c r="CC1" s="1">
        <f t="shared" si="6"/>
        <v>0.12658227848101267</v>
      </c>
      <c r="CD1" s="1">
        <f t="shared" si="6"/>
        <v>0.125</v>
      </c>
    </row>
    <row r="2" spans="2:82" ht="14.2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  <c r="AG2">
        <v>32</v>
      </c>
      <c r="AH2">
        <v>33</v>
      </c>
      <c r="AI2">
        <v>34</v>
      </c>
      <c r="AJ2">
        <v>35</v>
      </c>
      <c r="AK2">
        <v>36</v>
      </c>
      <c r="AL2">
        <v>37</v>
      </c>
      <c r="AM2">
        <v>38</v>
      </c>
      <c r="AN2">
        <v>39</v>
      </c>
      <c r="AO2">
        <v>40</v>
      </c>
      <c r="AP2">
        <v>41</v>
      </c>
      <c r="AQ2">
        <v>42</v>
      </c>
      <c r="AR2">
        <v>43</v>
      </c>
      <c r="AS2">
        <v>44</v>
      </c>
      <c r="AT2">
        <v>45</v>
      </c>
      <c r="AU2">
        <v>46</v>
      </c>
      <c r="AV2">
        <v>47</v>
      </c>
      <c r="AW2">
        <v>48</v>
      </c>
      <c r="AX2">
        <v>49</v>
      </c>
      <c r="AY2">
        <v>50</v>
      </c>
      <c r="AZ2">
        <v>51</v>
      </c>
      <c r="BA2">
        <v>52</v>
      </c>
      <c r="BB2">
        <v>53</v>
      </c>
      <c r="BC2">
        <v>54</v>
      </c>
      <c r="BD2">
        <v>55</v>
      </c>
      <c r="BE2">
        <v>56</v>
      </c>
      <c r="BF2">
        <v>57</v>
      </c>
      <c r="BG2">
        <v>58</v>
      </c>
      <c r="BH2">
        <v>59</v>
      </c>
      <c r="BI2" s="3"/>
      <c r="BJ2" s="3">
        <v>60</v>
      </c>
      <c r="BK2" s="3">
        <v>61</v>
      </c>
      <c r="BL2" s="3">
        <v>62</v>
      </c>
      <c r="BM2" s="3">
        <v>63</v>
      </c>
      <c r="BN2" s="3">
        <v>64</v>
      </c>
      <c r="BO2" s="3">
        <v>65</v>
      </c>
      <c r="BP2" s="3">
        <v>66</v>
      </c>
      <c r="BQ2" s="3">
        <v>67</v>
      </c>
      <c r="BR2" s="3">
        <v>68</v>
      </c>
      <c r="BS2" s="3">
        <v>69</v>
      </c>
      <c r="BT2" s="3">
        <v>70</v>
      </c>
      <c r="BU2" s="3">
        <v>71</v>
      </c>
      <c r="BV2" s="3">
        <v>72</v>
      </c>
      <c r="BW2" s="3">
        <v>73</v>
      </c>
      <c r="BX2" s="3">
        <v>74</v>
      </c>
      <c r="BY2" s="3">
        <v>75</v>
      </c>
      <c r="BZ2" s="3">
        <v>76</v>
      </c>
      <c r="CA2" s="3">
        <v>77</v>
      </c>
      <c r="CB2" s="3">
        <v>78</v>
      </c>
      <c r="CC2" s="3">
        <v>79</v>
      </c>
      <c r="CD2" s="3">
        <v>80</v>
      </c>
    </row>
    <row r="3" spans="1:82" ht="14.25">
      <c r="A3">
        <v>1</v>
      </c>
      <c r="B3" s="4">
        <f>10*(1-A3)</f>
        <v>0</v>
      </c>
      <c r="C3" s="4">
        <f>C1*(2-A3)</f>
        <v>5</v>
      </c>
      <c r="D3" s="4">
        <f>3.3333*(3-A3)</f>
        <v>6.6666</v>
      </c>
      <c r="E3" s="4">
        <f>2.5*(4-A3)</f>
        <v>7.5</v>
      </c>
      <c r="F3" s="4">
        <f>2*(5-A3)</f>
        <v>8</v>
      </c>
      <c r="G3" s="4">
        <f aca="true" t="shared" si="7" ref="G3:G8">1.6667*(6-A3)</f>
        <v>8.3335</v>
      </c>
      <c r="H3" s="4">
        <f aca="true" t="shared" si="8" ref="H3:H9">1.4286*(7-A3)</f>
        <v>8.5716</v>
      </c>
      <c r="I3" s="4">
        <f aca="true" t="shared" si="9" ref="I3:I10">1.25*(8-A3)</f>
        <v>8.75</v>
      </c>
      <c r="J3" s="4">
        <f aca="true" t="shared" si="10" ref="J3:J11">1.1111*(9-A3)</f>
        <v>8.8888</v>
      </c>
      <c r="K3" s="4">
        <f aca="true" t="shared" si="11" ref="K3:K12">1*(10-A3)</f>
        <v>9</v>
      </c>
      <c r="L3" s="4">
        <f aca="true" t="shared" si="12" ref="L3:L13">0.9091*(11-A3)</f>
        <v>9.091000000000001</v>
      </c>
      <c r="M3" s="4">
        <f aca="true" t="shared" si="13" ref="M3:M14">0.8333*(12-A3)</f>
        <v>9.1663</v>
      </c>
      <c r="N3" s="4">
        <f aca="true" t="shared" si="14" ref="N3:N15">0.7692*(13-A3)</f>
        <v>9.2304</v>
      </c>
      <c r="O3" s="4">
        <f aca="true" t="shared" si="15" ref="O3:O16">0.7143*(14-A3)</f>
        <v>9.2859</v>
      </c>
      <c r="P3" s="4">
        <f aca="true" t="shared" si="16" ref="P3:P17">0.6667*(15-A3)</f>
        <v>9.3338</v>
      </c>
      <c r="Q3" s="4">
        <f aca="true" t="shared" si="17" ref="Q3:Q18">0.625*(16-A3)</f>
        <v>9.375</v>
      </c>
      <c r="R3" s="4">
        <f aca="true" t="shared" si="18" ref="R3:R19">0.5882*(17-A3)</f>
        <v>9.4112</v>
      </c>
      <c r="S3" s="4">
        <f aca="true" t="shared" si="19" ref="S3:S20">0.5556*(18-A3)</f>
        <v>9.4452</v>
      </c>
      <c r="T3" s="4">
        <f aca="true" t="shared" si="20" ref="T3:T21">0.5263*(19-A3)</f>
        <v>9.4734</v>
      </c>
      <c r="U3" s="4">
        <f aca="true" t="shared" si="21" ref="U3:U22">0.5*(20-A3)</f>
        <v>9.5</v>
      </c>
      <c r="V3" s="4">
        <f aca="true" t="shared" si="22" ref="V3:V23">0.4762*(21-A3)</f>
        <v>9.524000000000001</v>
      </c>
      <c r="W3" s="4">
        <f aca="true" t="shared" si="23" ref="W3:W24">0.4545*(22-A3)</f>
        <v>9.544500000000001</v>
      </c>
      <c r="X3" s="4">
        <f aca="true" t="shared" si="24" ref="X3:X25">0.4348*(23-A3)</f>
        <v>9.5656</v>
      </c>
      <c r="Y3" s="4">
        <f aca="true" t="shared" si="25" ref="Y3:Y26">0.4167*(24-A3)</f>
        <v>9.584100000000001</v>
      </c>
      <c r="Z3" s="4">
        <f aca="true" t="shared" si="26" ref="Z3:Z27">0.4*(25-A3)</f>
        <v>9.600000000000001</v>
      </c>
      <c r="AA3" s="4">
        <f aca="true" t="shared" si="27" ref="AA3:AA28">0.3846*(26-A3)</f>
        <v>9.615</v>
      </c>
      <c r="AB3" s="4">
        <f aca="true" t="shared" si="28" ref="AB3:AB29">0.3704*(27-A3)</f>
        <v>9.6304</v>
      </c>
      <c r="AC3" s="4">
        <f aca="true" t="shared" si="29" ref="AC3:AC30">0.3571*(28-A3)</f>
        <v>9.6417</v>
      </c>
      <c r="AD3" s="4">
        <f aca="true" t="shared" si="30" ref="AD3:AD31">0.3448*(29-A3)</f>
        <v>9.654399999999999</v>
      </c>
      <c r="AE3" s="4">
        <f aca="true" t="shared" si="31" ref="AE3:AE32">0.3333*(30-A3)</f>
        <v>9.6657</v>
      </c>
      <c r="AF3" s="4">
        <f aca="true" t="shared" si="32" ref="AF3:AF33">0.3226*(31-A3)</f>
        <v>9.678</v>
      </c>
      <c r="AG3" s="4">
        <f aca="true" t="shared" si="33" ref="AG3:AG34">0.3125*(32-A3)</f>
        <v>9.6875</v>
      </c>
      <c r="AH3" s="4">
        <f aca="true" t="shared" si="34" ref="AH3:AH35">0.303*(33-A3)</f>
        <v>9.696</v>
      </c>
      <c r="AI3" s="4">
        <f aca="true" t="shared" si="35" ref="AI3:AI36">0.2941*(34-A3)</f>
        <v>9.7053</v>
      </c>
      <c r="AJ3" s="4">
        <f aca="true" t="shared" si="36" ref="AJ3:AJ37">0.2857*(35-A3)</f>
        <v>9.7138</v>
      </c>
      <c r="AK3" s="4">
        <f aca="true" t="shared" si="37" ref="AK3:AK38">0.2778*(36-A3)</f>
        <v>9.722999999999999</v>
      </c>
      <c r="AL3" s="4">
        <f aca="true" t="shared" si="38" ref="AL3:AL39">0.2703*(37-A3)</f>
        <v>9.730799999999999</v>
      </c>
      <c r="AM3" s="4">
        <f aca="true" t="shared" si="39" ref="AM3:AM40">0.2632*(38-A3)</f>
        <v>9.7384</v>
      </c>
      <c r="AN3" s="4">
        <f aca="true" t="shared" si="40" ref="AN3:AN41">0.2564*(39-A3)</f>
        <v>9.7432</v>
      </c>
      <c r="AO3" s="4">
        <f aca="true" t="shared" si="41" ref="AO3:AO42">0.25*(40-A3)</f>
        <v>9.75</v>
      </c>
      <c r="AP3" s="4">
        <f aca="true" t="shared" si="42" ref="AP3:AP43">0.2439*(41-A3)</f>
        <v>9.756</v>
      </c>
      <c r="AQ3" s="4">
        <f aca="true" t="shared" si="43" ref="AQ3:AQ44">0.2381*(42-A3)</f>
        <v>9.7621</v>
      </c>
      <c r="AR3" s="4">
        <f aca="true" t="shared" si="44" ref="AR3:AR45">0.2326*(43-A3)</f>
        <v>9.7692</v>
      </c>
      <c r="AS3" s="4">
        <f aca="true" t="shared" si="45" ref="AS3:AS46">0.2273*(44-A3)</f>
        <v>9.7739</v>
      </c>
      <c r="AT3" s="4">
        <f aca="true" t="shared" si="46" ref="AT3:AT47">0.2222*(45-A3)</f>
        <v>9.7768</v>
      </c>
      <c r="AU3" s="4">
        <f aca="true" t="shared" si="47" ref="AU3:AU48">0.2174*(46-A3)</f>
        <v>9.783000000000001</v>
      </c>
      <c r="AV3" s="4">
        <f aca="true" t="shared" si="48" ref="AV3:AV49">0.2128*(47-A3)</f>
        <v>9.7888</v>
      </c>
      <c r="AW3" s="4">
        <f aca="true" t="shared" si="49" ref="AW3:AW50">0.2083*(48-A3)</f>
        <v>9.7901</v>
      </c>
      <c r="AX3" s="4">
        <f aca="true" t="shared" si="50" ref="AX3:AX34">0.2041*(49-A3)</f>
        <v>9.796800000000001</v>
      </c>
      <c r="AY3" s="4">
        <f aca="true" t="shared" si="51" ref="AY3:AY34">0.2*(50-A3)</f>
        <v>9.8</v>
      </c>
      <c r="AZ3" s="4">
        <f aca="true" t="shared" si="52" ref="AZ3:AZ34">0.1961*(51-A3)</f>
        <v>9.805</v>
      </c>
      <c r="BA3" s="4">
        <f aca="true" t="shared" si="53" ref="BA3:BA34">0.1923*(52-A3)</f>
        <v>9.8073</v>
      </c>
      <c r="BB3" s="4">
        <f aca="true" t="shared" si="54" ref="BB3:BB34">0.1887*(53-A3)</f>
        <v>9.8124</v>
      </c>
      <c r="BC3" s="4">
        <f aca="true" t="shared" si="55" ref="BC3:BC34">0.1852*(54-A3)</f>
        <v>9.8156</v>
      </c>
      <c r="BD3" s="4">
        <f aca="true" t="shared" si="56" ref="BD3:BD34">0.1818*(55-A3)</f>
        <v>9.8172</v>
      </c>
      <c r="BE3" s="4">
        <f aca="true" t="shared" si="57" ref="BE3:BE34">0.1786*(56-A3)</f>
        <v>9.823</v>
      </c>
      <c r="BF3" s="4">
        <f aca="true" t="shared" si="58" ref="BF3:BF34">0.1754*(57-A3)</f>
        <v>9.8224</v>
      </c>
      <c r="BG3" s="4">
        <f aca="true" t="shared" si="59" ref="BG3:BG34">0.1724*(58-A3)</f>
        <v>9.8268</v>
      </c>
      <c r="BH3" s="4">
        <f aca="true" t="shared" si="60" ref="BH3:BH34">0.1695*(59-A3)</f>
        <v>9.831000000000001</v>
      </c>
      <c r="BI3" s="5">
        <v>1</v>
      </c>
      <c r="BJ3" s="5">
        <f aca="true" t="shared" si="61" ref="BJ3:BJ34">0.1667*(60-A3)</f>
        <v>9.835299999999998</v>
      </c>
      <c r="BK3" s="5">
        <f>0.16393*(61-A3)</f>
        <v>9.835799999999999</v>
      </c>
      <c r="BL3" s="5">
        <f>0.1613*(62-A3)</f>
        <v>9.8393</v>
      </c>
      <c r="BM3" s="5">
        <f>0.1587*(63-A3)</f>
        <v>9.839400000000001</v>
      </c>
      <c r="BN3" s="5">
        <f>0.1563*(64-A3)</f>
        <v>9.8469</v>
      </c>
      <c r="BO3" s="5">
        <f>0.15385*(65-A3)</f>
        <v>9.8464</v>
      </c>
      <c r="BP3" s="5">
        <f>0.1515*(66-A3)</f>
        <v>9.8475</v>
      </c>
      <c r="BQ3" s="5">
        <f>0.1493*(67-A3)</f>
        <v>9.8538</v>
      </c>
      <c r="BR3" s="5">
        <f>0.1471*(68-A3)</f>
        <v>9.8557</v>
      </c>
      <c r="BS3" s="5">
        <f>0.14493*(69-A3)</f>
        <v>9.85524</v>
      </c>
      <c r="BT3" s="5">
        <f>0.1429*(70-A3)</f>
        <v>9.8601</v>
      </c>
      <c r="BU3" s="5">
        <f>0.1408*(71-A3)</f>
        <v>9.856</v>
      </c>
      <c r="BV3" s="5">
        <f>0.1389*(72-A3)</f>
        <v>9.8619</v>
      </c>
      <c r="BW3" s="5">
        <f>0.137*(73-A3)</f>
        <v>9.864</v>
      </c>
      <c r="BX3" s="5">
        <f>0.1351*(74-A3)</f>
        <v>9.8623</v>
      </c>
      <c r="BY3" s="5">
        <f>0.1333*(75-A3)</f>
        <v>9.8642</v>
      </c>
      <c r="BZ3" s="5">
        <f>0.1316*(76-A3)</f>
        <v>9.87</v>
      </c>
      <c r="CA3" s="5">
        <f>0.1299*(77-A3)</f>
        <v>9.872399999999999</v>
      </c>
      <c r="CB3" s="5">
        <f>0.1282*(78-A3)</f>
        <v>9.871400000000001</v>
      </c>
      <c r="CC3" s="5">
        <f>0.1266*(79-A3)</f>
        <v>9.874799999999999</v>
      </c>
      <c r="CD3" s="5">
        <f>0.125*(80-A3)</f>
        <v>9.875</v>
      </c>
    </row>
    <row r="4" spans="1:82" ht="14.25">
      <c r="A4">
        <v>2</v>
      </c>
      <c r="B4" s="4"/>
      <c r="C4" s="4">
        <f>C1*(2-A4)</f>
        <v>0</v>
      </c>
      <c r="D4" s="4">
        <f>3.3333*(3-A4)</f>
        <v>3.3333</v>
      </c>
      <c r="E4" s="4">
        <f>2.5*(4-A4)</f>
        <v>5</v>
      </c>
      <c r="F4" s="4">
        <f>2*(5-A4)</f>
        <v>6</v>
      </c>
      <c r="G4" s="4">
        <f t="shared" si="7"/>
        <v>6.6668</v>
      </c>
      <c r="H4" s="4">
        <f t="shared" si="8"/>
        <v>7.143000000000001</v>
      </c>
      <c r="I4" s="4">
        <f t="shared" si="9"/>
        <v>7.5</v>
      </c>
      <c r="J4" s="4">
        <f t="shared" si="10"/>
        <v>7.777699999999999</v>
      </c>
      <c r="K4" s="4">
        <f t="shared" si="11"/>
        <v>8</v>
      </c>
      <c r="L4" s="4">
        <f t="shared" si="12"/>
        <v>8.1819</v>
      </c>
      <c r="M4" s="4">
        <f t="shared" si="13"/>
        <v>8.333</v>
      </c>
      <c r="N4" s="4">
        <f t="shared" si="14"/>
        <v>8.4612</v>
      </c>
      <c r="O4" s="4">
        <f t="shared" si="15"/>
        <v>8.5716</v>
      </c>
      <c r="P4" s="4">
        <f t="shared" si="16"/>
        <v>8.6671</v>
      </c>
      <c r="Q4" s="4">
        <f t="shared" si="17"/>
        <v>8.75</v>
      </c>
      <c r="R4" s="4">
        <f t="shared" si="18"/>
        <v>8.822999999999999</v>
      </c>
      <c r="S4" s="4">
        <f t="shared" si="19"/>
        <v>8.8896</v>
      </c>
      <c r="T4" s="4">
        <f t="shared" si="20"/>
        <v>8.947099999999999</v>
      </c>
      <c r="U4" s="4">
        <f t="shared" si="21"/>
        <v>9</v>
      </c>
      <c r="V4" s="4">
        <f t="shared" si="22"/>
        <v>9.0478</v>
      </c>
      <c r="W4" s="4">
        <f t="shared" si="23"/>
        <v>9.09</v>
      </c>
      <c r="X4" s="4">
        <f t="shared" si="24"/>
        <v>9.1308</v>
      </c>
      <c r="Y4" s="4">
        <f t="shared" si="25"/>
        <v>9.1674</v>
      </c>
      <c r="Z4" s="4">
        <f t="shared" si="26"/>
        <v>9.200000000000001</v>
      </c>
      <c r="AA4" s="4">
        <f t="shared" si="27"/>
        <v>9.2304</v>
      </c>
      <c r="AB4" s="4">
        <f t="shared" si="28"/>
        <v>9.26</v>
      </c>
      <c r="AC4" s="4">
        <f t="shared" si="29"/>
        <v>9.2846</v>
      </c>
      <c r="AD4" s="4">
        <f t="shared" si="30"/>
        <v>9.3096</v>
      </c>
      <c r="AE4" s="4">
        <f t="shared" si="31"/>
        <v>9.3324</v>
      </c>
      <c r="AF4" s="4">
        <f t="shared" si="32"/>
        <v>9.3554</v>
      </c>
      <c r="AG4" s="4">
        <f t="shared" si="33"/>
        <v>9.375</v>
      </c>
      <c r="AH4" s="4">
        <f t="shared" si="34"/>
        <v>9.392999999999999</v>
      </c>
      <c r="AI4" s="4">
        <f t="shared" si="35"/>
        <v>9.4112</v>
      </c>
      <c r="AJ4" s="4">
        <f t="shared" si="36"/>
        <v>9.4281</v>
      </c>
      <c r="AK4" s="4">
        <f t="shared" si="37"/>
        <v>9.4452</v>
      </c>
      <c r="AL4" s="4">
        <f t="shared" si="38"/>
        <v>9.4605</v>
      </c>
      <c r="AM4" s="4">
        <f t="shared" si="39"/>
        <v>9.4752</v>
      </c>
      <c r="AN4" s="4">
        <f t="shared" si="40"/>
        <v>9.4868</v>
      </c>
      <c r="AO4" s="4">
        <f t="shared" si="41"/>
        <v>9.5</v>
      </c>
      <c r="AP4" s="4">
        <f t="shared" si="42"/>
        <v>9.5121</v>
      </c>
      <c r="AQ4" s="4">
        <f t="shared" si="43"/>
        <v>9.524000000000001</v>
      </c>
      <c r="AR4" s="4">
        <f t="shared" si="44"/>
        <v>9.5366</v>
      </c>
      <c r="AS4" s="4">
        <f t="shared" si="45"/>
        <v>9.5466</v>
      </c>
      <c r="AT4" s="4">
        <f t="shared" si="46"/>
        <v>9.5546</v>
      </c>
      <c r="AU4" s="4">
        <f t="shared" si="47"/>
        <v>9.5656</v>
      </c>
      <c r="AV4" s="4">
        <f t="shared" si="48"/>
        <v>9.575999999999999</v>
      </c>
      <c r="AW4" s="4">
        <f t="shared" si="49"/>
        <v>9.581800000000001</v>
      </c>
      <c r="AX4" s="4">
        <f t="shared" si="50"/>
        <v>9.5927</v>
      </c>
      <c r="AY4" s="4">
        <f t="shared" si="51"/>
        <v>9.600000000000001</v>
      </c>
      <c r="AZ4" s="4">
        <f t="shared" si="52"/>
        <v>9.6089</v>
      </c>
      <c r="BA4" s="4">
        <f t="shared" si="53"/>
        <v>9.615</v>
      </c>
      <c r="BB4" s="4">
        <f t="shared" si="54"/>
        <v>9.6237</v>
      </c>
      <c r="BC4" s="4">
        <f t="shared" si="55"/>
        <v>9.6304</v>
      </c>
      <c r="BD4" s="4">
        <f t="shared" si="56"/>
        <v>9.635399999999999</v>
      </c>
      <c r="BE4" s="4">
        <f t="shared" si="57"/>
        <v>9.644400000000001</v>
      </c>
      <c r="BF4" s="4">
        <f t="shared" si="58"/>
        <v>9.647</v>
      </c>
      <c r="BG4" s="4">
        <f t="shared" si="59"/>
        <v>9.654399999999999</v>
      </c>
      <c r="BH4" s="4">
        <f t="shared" si="60"/>
        <v>9.6615</v>
      </c>
      <c r="BI4" s="5">
        <v>2</v>
      </c>
      <c r="BJ4" s="5">
        <f t="shared" si="61"/>
        <v>9.6686</v>
      </c>
      <c r="BK4" s="5">
        <f>0.1639*(61-A4)</f>
        <v>9.6701</v>
      </c>
      <c r="BL4" s="5">
        <f>0.1613*(62-A4)</f>
        <v>9.678</v>
      </c>
      <c r="BM4" s="5">
        <f>0.1587*(63-A4)</f>
        <v>9.6807</v>
      </c>
      <c r="BN4" s="5">
        <f aca="true" t="shared" si="62" ref="BN4:BN19">0.1563*(64-A4)</f>
        <v>9.6906</v>
      </c>
      <c r="BO4" s="5">
        <f aca="true" t="shared" si="63" ref="BO4:BO19">0.1538*(65-A4)</f>
        <v>9.6894</v>
      </c>
      <c r="BP4" s="5">
        <f aca="true" t="shared" si="64" ref="BP4:BP19">0.1515*(66-A4)</f>
        <v>9.696</v>
      </c>
      <c r="BQ4" s="5">
        <f aca="true" t="shared" si="65" ref="BQ4:BQ19">0.1493*(67-A4)</f>
        <v>9.7045</v>
      </c>
      <c r="BR4" s="5">
        <f aca="true" t="shared" si="66" ref="BR4:BR19">0.1471*(68-A4)</f>
        <v>9.7086</v>
      </c>
      <c r="BS4" s="5">
        <f aca="true" t="shared" si="67" ref="BS4:BS19">0.1449*(69-A4)</f>
        <v>9.7083</v>
      </c>
      <c r="BT4" s="5">
        <f aca="true" t="shared" si="68" ref="BT4:BT19">0.1429*(70-A4)</f>
        <v>9.7172</v>
      </c>
      <c r="BU4" s="5">
        <f aca="true" t="shared" si="69" ref="BU4:BU19">0.1408*(71-A4)</f>
        <v>9.715200000000001</v>
      </c>
      <c r="BV4" s="5">
        <f aca="true" t="shared" si="70" ref="BV4:BV19">0.1389*(72-A4)</f>
        <v>9.722999999999999</v>
      </c>
      <c r="BW4" s="5">
        <f aca="true" t="shared" si="71" ref="BW4:BW19">0.137*(73-A4)</f>
        <v>9.727</v>
      </c>
      <c r="BX4" s="5">
        <f aca="true" t="shared" si="72" ref="BX4:BX19">0.1351*(74-A4)</f>
        <v>9.7272</v>
      </c>
      <c r="BY4" s="5">
        <f aca="true" t="shared" si="73" ref="BY4:BY19">0.1333*(75-A4)</f>
        <v>9.7309</v>
      </c>
      <c r="BZ4" s="5">
        <f aca="true" t="shared" si="74" ref="BZ4:BZ19">0.1316*(76-A4)</f>
        <v>9.7384</v>
      </c>
      <c r="CA4" s="5">
        <f aca="true" t="shared" si="75" ref="CA4:CA19">0.1299*(77-A4)</f>
        <v>9.7425</v>
      </c>
      <c r="CB4" s="5">
        <f aca="true" t="shared" si="76" ref="CB4:CB19">0.1282*(78-A4)</f>
        <v>9.7432</v>
      </c>
      <c r="CC4" s="5">
        <f aca="true" t="shared" si="77" ref="CC4:CC19">0.1266*(79-A4)</f>
        <v>9.748199999999999</v>
      </c>
      <c r="CD4" s="5">
        <f aca="true" t="shared" si="78" ref="CD4:CD19">0.125*(80-A4)</f>
        <v>9.75</v>
      </c>
    </row>
    <row r="5" spans="1:82" ht="14.25">
      <c r="A5">
        <v>3</v>
      </c>
      <c r="B5" s="4"/>
      <c r="C5" s="4"/>
      <c r="D5" s="4">
        <f>3.3333*(3-A5)</f>
        <v>0</v>
      </c>
      <c r="E5" s="4">
        <f>2.5*(4-A5)</f>
        <v>2.5</v>
      </c>
      <c r="F5" s="4">
        <f>2*(5-A5)</f>
        <v>4</v>
      </c>
      <c r="G5" s="4">
        <f t="shared" si="7"/>
        <v>5.0001</v>
      </c>
      <c r="H5" s="4">
        <f t="shared" si="8"/>
        <v>5.7144</v>
      </c>
      <c r="I5" s="4">
        <f t="shared" si="9"/>
        <v>6.25</v>
      </c>
      <c r="J5" s="4">
        <f t="shared" si="10"/>
        <v>6.6666</v>
      </c>
      <c r="K5" s="4">
        <f t="shared" si="11"/>
        <v>7</v>
      </c>
      <c r="L5" s="4">
        <f t="shared" si="12"/>
        <v>7.2728</v>
      </c>
      <c r="M5" s="4">
        <f t="shared" si="13"/>
        <v>7.499700000000001</v>
      </c>
      <c r="N5" s="4">
        <f t="shared" si="14"/>
        <v>7.692</v>
      </c>
      <c r="O5" s="4">
        <f t="shared" si="15"/>
        <v>7.8573</v>
      </c>
      <c r="P5" s="4">
        <f t="shared" si="16"/>
        <v>8.000399999999999</v>
      </c>
      <c r="Q5" s="4">
        <f t="shared" si="17"/>
        <v>8.125</v>
      </c>
      <c r="R5" s="4">
        <f t="shared" si="18"/>
        <v>8.2348</v>
      </c>
      <c r="S5" s="4">
        <f t="shared" si="19"/>
        <v>8.334</v>
      </c>
      <c r="T5" s="4">
        <f t="shared" si="20"/>
        <v>8.4208</v>
      </c>
      <c r="U5" s="4">
        <f t="shared" si="21"/>
        <v>8.5</v>
      </c>
      <c r="V5" s="4">
        <f t="shared" si="22"/>
        <v>8.5716</v>
      </c>
      <c r="W5" s="4">
        <f t="shared" si="23"/>
        <v>8.6355</v>
      </c>
      <c r="X5" s="4">
        <f t="shared" si="24"/>
        <v>8.696</v>
      </c>
      <c r="Y5" s="4">
        <f t="shared" si="25"/>
        <v>8.7507</v>
      </c>
      <c r="Z5" s="4">
        <f t="shared" si="26"/>
        <v>8.8</v>
      </c>
      <c r="AA5" s="4">
        <f t="shared" si="27"/>
        <v>8.8458</v>
      </c>
      <c r="AB5" s="4">
        <f t="shared" si="28"/>
        <v>8.8896</v>
      </c>
      <c r="AC5" s="4">
        <f t="shared" si="29"/>
        <v>8.927499999999998</v>
      </c>
      <c r="AD5" s="4">
        <f t="shared" si="30"/>
        <v>8.9648</v>
      </c>
      <c r="AE5" s="4">
        <f t="shared" si="31"/>
        <v>8.9991</v>
      </c>
      <c r="AF5" s="4">
        <f t="shared" si="32"/>
        <v>9.0328</v>
      </c>
      <c r="AG5" s="4">
        <f t="shared" si="33"/>
        <v>9.0625</v>
      </c>
      <c r="AH5" s="4">
        <f t="shared" si="34"/>
        <v>9.09</v>
      </c>
      <c r="AI5" s="4">
        <f t="shared" si="35"/>
        <v>9.117099999999999</v>
      </c>
      <c r="AJ5" s="4">
        <f t="shared" si="36"/>
        <v>9.1424</v>
      </c>
      <c r="AK5" s="4">
        <f t="shared" si="37"/>
        <v>9.167399999999999</v>
      </c>
      <c r="AL5" s="4">
        <f t="shared" si="38"/>
        <v>9.190199999999999</v>
      </c>
      <c r="AM5" s="4">
        <f t="shared" si="39"/>
        <v>9.212</v>
      </c>
      <c r="AN5" s="4">
        <f t="shared" si="40"/>
        <v>9.230400000000001</v>
      </c>
      <c r="AO5" s="4">
        <f t="shared" si="41"/>
        <v>9.25</v>
      </c>
      <c r="AP5" s="4">
        <f t="shared" si="42"/>
        <v>9.2682</v>
      </c>
      <c r="AQ5" s="4">
        <f t="shared" si="43"/>
        <v>9.2859</v>
      </c>
      <c r="AR5" s="4">
        <f t="shared" si="44"/>
        <v>9.304</v>
      </c>
      <c r="AS5" s="4">
        <f t="shared" si="45"/>
        <v>9.3193</v>
      </c>
      <c r="AT5" s="4">
        <f t="shared" si="46"/>
        <v>9.3324</v>
      </c>
      <c r="AU5" s="4">
        <f t="shared" si="47"/>
        <v>9.3482</v>
      </c>
      <c r="AV5" s="4">
        <f t="shared" si="48"/>
        <v>9.363199999999999</v>
      </c>
      <c r="AW5" s="4">
        <f t="shared" si="49"/>
        <v>9.3735</v>
      </c>
      <c r="AX5" s="4">
        <f t="shared" si="50"/>
        <v>9.3886</v>
      </c>
      <c r="AY5" s="4">
        <f t="shared" si="51"/>
        <v>9.4</v>
      </c>
      <c r="AZ5" s="4">
        <f t="shared" si="52"/>
        <v>9.4128</v>
      </c>
      <c r="BA5" s="4">
        <f t="shared" si="53"/>
        <v>9.4227</v>
      </c>
      <c r="BB5" s="4">
        <f t="shared" si="54"/>
        <v>9.435</v>
      </c>
      <c r="BC5" s="4">
        <f t="shared" si="55"/>
        <v>9.4452</v>
      </c>
      <c r="BD5" s="4">
        <f t="shared" si="56"/>
        <v>9.4536</v>
      </c>
      <c r="BE5" s="4">
        <f t="shared" si="57"/>
        <v>9.4658</v>
      </c>
      <c r="BF5" s="4">
        <f t="shared" si="58"/>
        <v>9.4716</v>
      </c>
      <c r="BG5" s="4">
        <f t="shared" si="59"/>
        <v>9.482</v>
      </c>
      <c r="BH5" s="4">
        <f t="shared" si="60"/>
        <v>9.492</v>
      </c>
      <c r="BI5" s="5">
        <v>3</v>
      </c>
      <c r="BJ5" s="5">
        <f t="shared" si="61"/>
        <v>9.5019</v>
      </c>
      <c r="BK5" s="5">
        <f aca="true" t="shared" si="79" ref="BK5:BK20">0.1639*(61-A5)</f>
        <v>9.5062</v>
      </c>
      <c r="BL5" s="5">
        <f aca="true" t="shared" si="80" ref="BL5:BL20">0.1613*(62-A5)</f>
        <v>9.5167</v>
      </c>
      <c r="BM5" s="5">
        <f aca="true" t="shared" si="81" ref="BM5:BM20">0.1587*(63-A5)</f>
        <v>9.522</v>
      </c>
      <c r="BN5" s="5">
        <f t="shared" si="62"/>
        <v>9.5343</v>
      </c>
      <c r="BO5" s="5">
        <f t="shared" si="63"/>
        <v>9.535599999999999</v>
      </c>
      <c r="BP5" s="5">
        <f t="shared" si="64"/>
        <v>9.5445</v>
      </c>
      <c r="BQ5" s="5">
        <f t="shared" si="65"/>
        <v>9.5552</v>
      </c>
      <c r="BR5" s="5">
        <f t="shared" si="66"/>
        <v>9.5615</v>
      </c>
      <c r="BS5" s="5">
        <f t="shared" si="67"/>
        <v>9.5634</v>
      </c>
      <c r="BT5" s="5">
        <f t="shared" si="68"/>
        <v>9.5743</v>
      </c>
      <c r="BU5" s="5">
        <f t="shared" si="69"/>
        <v>9.5744</v>
      </c>
      <c r="BV5" s="5">
        <f t="shared" si="70"/>
        <v>9.5841</v>
      </c>
      <c r="BW5" s="5">
        <f t="shared" si="71"/>
        <v>9.59</v>
      </c>
      <c r="BX5" s="5">
        <f t="shared" si="72"/>
        <v>9.5921</v>
      </c>
      <c r="BY5" s="5">
        <f t="shared" si="73"/>
        <v>9.5976</v>
      </c>
      <c r="BZ5" s="5">
        <f t="shared" si="74"/>
        <v>9.6068</v>
      </c>
      <c r="CA5" s="5">
        <f t="shared" si="75"/>
        <v>9.612599999999999</v>
      </c>
      <c r="CB5" s="5">
        <f t="shared" si="76"/>
        <v>9.615</v>
      </c>
      <c r="CC5" s="5">
        <f t="shared" si="77"/>
        <v>9.621599999999999</v>
      </c>
      <c r="CD5" s="5">
        <f t="shared" si="78"/>
        <v>9.625</v>
      </c>
    </row>
    <row r="6" spans="1:82" ht="14.25">
      <c r="A6">
        <v>4</v>
      </c>
      <c r="B6" s="4"/>
      <c r="C6" s="4"/>
      <c r="D6" s="4"/>
      <c r="E6" s="4">
        <f>2.5*(4-A6)</f>
        <v>0</v>
      </c>
      <c r="F6" s="4">
        <f>2*(5-A6)</f>
        <v>2</v>
      </c>
      <c r="G6" s="4">
        <f t="shared" si="7"/>
        <v>3.3334</v>
      </c>
      <c r="H6" s="4">
        <f t="shared" si="8"/>
        <v>4.2858</v>
      </c>
      <c r="I6" s="4">
        <f t="shared" si="9"/>
        <v>5</v>
      </c>
      <c r="J6" s="4">
        <f t="shared" si="10"/>
        <v>5.5555</v>
      </c>
      <c r="K6" s="4">
        <f t="shared" si="11"/>
        <v>6</v>
      </c>
      <c r="L6" s="4">
        <f t="shared" si="12"/>
        <v>6.3637</v>
      </c>
      <c r="M6" s="4">
        <f t="shared" si="13"/>
        <v>6.6664</v>
      </c>
      <c r="N6" s="4">
        <f t="shared" si="14"/>
        <v>6.9228</v>
      </c>
      <c r="O6" s="4">
        <f t="shared" si="15"/>
        <v>7.143000000000001</v>
      </c>
      <c r="P6" s="4">
        <f t="shared" si="16"/>
        <v>7.333699999999999</v>
      </c>
      <c r="Q6" s="4">
        <f t="shared" si="17"/>
        <v>7.5</v>
      </c>
      <c r="R6" s="4">
        <f t="shared" si="18"/>
        <v>7.646599999999999</v>
      </c>
      <c r="S6" s="4">
        <f t="shared" si="19"/>
        <v>7.7783999999999995</v>
      </c>
      <c r="T6" s="4">
        <f t="shared" si="20"/>
        <v>7.8945</v>
      </c>
      <c r="U6" s="4">
        <f t="shared" si="21"/>
        <v>8</v>
      </c>
      <c r="V6" s="4">
        <f t="shared" si="22"/>
        <v>8.0954</v>
      </c>
      <c r="W6" s="4">
        <f t="shared" si="23"/>
        <v>8.181000000000001</v>
      </c>
      <c r="X6" s="4">
        <f t="shared" si="24"/>
        <v>8.2612</v>
      </c>
      <c r="Y6" s="4">
        <f t="shared" si="25"/>
        <v>8.334</v>
      </c>
      <c r="Z6" s="4">
        <f t="shared" si="26"/>
        <v>8.4</v>
      </c>
      <c r="AA6" s="4">
        <f t="shared" si="27"/>
        <v>8.4612</v>
      </c>
      <c r="AB6" s="4">
        <f t="shared" si="28"/>
        <v>8.5192</v>
      </c>
      <c r="AC6" s="4">
        <f t="shared" si="29"/>
        <v>8.5704</v>
      </c>
      <c r="AD6" s="4">
        <f t="shared" si="30"/>
        <v>8.62</v>
      </c>
      <c r="AE6" s="4">
        <f t="shared" si="31"/>
        <v>8.665799999999999</v>
      </c>
      <c r="AF6" s="4">
        <f t="shared" si="32"/>
        <v>8.7102</v>
      </c>
      <c r="AG6" s="4">
        <f t="shared" si="33"/>
        <v>8.75</v>
      </c>
      <c r="AH6" s="4">
        <f t="shared" si="34"/>
        <v>8.786999999999999</v>
      </c>
      <c r="AI6" s="4">
        <f t="shared" si="35"/>
        <v>8.822999999999999</v>
      </c>
      <c r="AJ6" s="4">
        <f t="shared" si="36"/>
        <v>8.8567</v>
      </c>
      <c r="AK6" s="4">
        <f t="shared" si="37"/>
        <v>8.8896</v>
      </c>
      <c r="AL6" s="4">
        <f t="shared" si="38"/>
        <v>8.9199</v>
      </c>
      <c r="AM6" s="4">
        <f t="shared" si="39"/>
        <v>8.9488</v>
      </c>
      <c r="AN6" s="4">
        <f t="shared" si="40"/>
        <v>8.974</v>
      </c>
      <c r="AO6" s="4">
        <f t="shared" si="41"/>
        <v>9</v>
      </c>
      <c r="AP6" s="4">
        <f t="shared" si="42"/>
        <v>9.0243</v>
      </c>
      <c r="AQ6" s="4">
        <f t="shared" si="43"/>
        <v>9.0478</v>
      </c>
      <c r="AR6" s="4">
        <f t="shared" si="44"/>
        <v>9.0714</v>
      </c>
      <c r="AS6" s="4">
        <f t="shared" si="45"/>
        <v>9.092</v>
      </c>
      <c r="AT6" s="4">
        <f t="shared" si="46"/>
        <v>9.1102</v>
      </c>
      <c r="AU6" s="4">
        <f t="shared" si="47"/>
        <v>9.1308</v>
      </c>
      <c r="AV6" s="4">
        <f t="shared" si="48"/>
        <v>9.1504</v>
      </c>
      <c r="AW6" s="4">
        <f t="shared" si="49"/>
        <v>9.1652</v>
      </c>
      <c r="AX6" s="4">
        <f t="shared" si="50"/>
        <v>9.1845</v>
      </c>
      <c r="AY6" s="4">
        <f t="shared" si="51"/>
        <v>9.200000000000001</v>
      </c>
      <c r="AZ6" s="4">
        <f t="shared" si="52"/>
        <v>9.2167</v>
      </c>
      <c r="BA6" s="4">
        <f t="shared" si="53"/>
        <v>9.2304</v>
      </c>
      <c r="BB6" s="4">
        <f t="shared" si="54"/>
        <v>9.2463</v>
      </c>
      <c r="BC6" s="4">
        <f t="shared" si="55"/>
        <v>9.26</v>
      </c>
      <c r="BD6" s="4">
        <f t="shared" si="56"/>
        <v>9.271799999999999</v>
      </c>
      <c r="BE6" s="4">
        <f t="shared" si="57"/>
        <v>9.2872</v>
      </c>
      <c r="BF6" s="4">
        <f t="shared" si="58"/>
        <v>9.2962</v>
      </c>
      <c r="BG6" s="4">
        <f t="shared" si="59"/>
        <v>9.3096</v>
      </c>
      <c r="BH6" s="4">
        <f t="shared" si="60"/>
        <v>9.3225</v>
      </c>
      <c r="BI6" s="5">
        <v>4</v>
      </c>
      <c r="BJ6" s="5">
        <f t="shared" si="61"/>
        <v>9.335199999999999</v>
      </c>
      <c r="BK6" s="5">
        <f t="shared" si="79"/>
        <v>9.3423</v>
      </c>
      <c r="BL6" s="5">
        <f t="shared" si="80"/>
        <v>9.3554</v>
      </c>
      <c r="BM6" s="5">
        <f t="shared" si="81"/>
        <v>9.3633</v>
      </c>
      <c r="BN6" s="5">
        <f t="shared" si="62"/>
        <v>9.378</v>
      </c>
      <c r="BO6" s="5">
        <f t="shared" si="63"/>
        <v>9.3818</v>
      </c>
      <c r="BP6" s="5">
        <f t="shared" si="64"/>
        <v>9.392999999999999</v>
      </c>
      <c r="BQ6" s="5">
        <f t="shared" si="65"/>
        <v>9.405899999999999</v>
      </c>
      <c r="BR6" s="5">
        <f t="shared" si="66"/>
        <v>9.4144</v>
      </c>
      <c r="BS6" s="5">
        <f t="shared" si="67"/>
        <v>9.4185</v>
      </c>
      <c r="BT6" s="5">
        <f t="shared" si="68"/>
        <v>9.4314</v>
      </c>
      <c r="BU6" s="5">
        <f t="shared" si="69"/>
        <v>9.4336</v>
      </c>
      <c r="BV6" s="5">
        <f t="shared" si="70"/>
        <v>9.4452</v>
      </c>
      <c r="BW6" s="5">
        <f t="shared" si="71"/>
        <v>9.453000000000001</v>
      </c>
      <c r="BX6" s="5">
        <f t="shared" si="72"/>
        <v>9.457</v>
      </c>
      <c r="BY6" s="5">
        <f t="shared" si="73"/>
        <v>9.4643</v>
      </c>
      <c r="BZ6" s="5">
        <f t="shared" si="74"/>
        <v>9.4752</v>
      </c>
      <c r="CA6" s="5">
        <f t="shared" si="75"/>
        <v>9.4827</v>
      </c>
      <c r="CB6" s="5">
        <f t="shared" si="76"/>
        <v>9.4868</v>
      </c>
      <c r="CC6" s="5">
        <f t="shared" si="77"/>
        <v>9.495</v>
      </c>
      <c r="CD6" s="5">
        <f t="shared" si="78"/>
        <v>9.5</v>
      </c>
    </row>
    <row r="7" spans="1:82" ht="14.25">
      <c r="A7">
        <v>5</v>
      </c>
      <c r="B7" s="4"/>
      <c r="C7" s="4"/>
      <c r="D7" s="4"/>
      <c r="E7" s="4"/>
      <c r="F7" s="4">
        <f>2*(5-A7)</f>
        <v>0</v>
      </c>
      <c r="G7" s="4">
        <f t="shared" si="7"/>
        <v>1.6667</v>
      </c>
      <c r="H7" s="4">
        <f t="shared" si="8"/>
        <v>2.8572</v>
      </c>
      <c r="I7" s="4">
        <f t="shared" si="9"/>
        <v>3.75</v>
      </c>
      <c r="J7" s="4">
        <f t="shared" si="10"/>
        <v>4.4444</v>
      </c>
      <c r="K7" s="4">
        <f t="shared" si="11"/>
        <v>5</v>
      </c>
      <c r="L7" s="4">
        <f t="shared" si="12"/>
        <v>5.4546</v>
      </c>
      <c r="M7" s="4">
        <f t="shared" si="13"/>
        <v>5.8331</v>
      </c>
      <c r="N7" s="4">
        <f t="shared" si="14"/>
        <v>6.1536</v>
      </c>
      <c r="O7" s="4">
        <f t="shared" si="15"/>
        <v>6.4287</v>
      </c>
      <c r="P7" s="4">
        <f t="shared" si="16"/>
        <v>6.667</v>
      </c>
      <c r="Q7" s="4">
        <f t="shared" si="17"/>
        <v>6.875</v>
      </c>
      <c r="R7" s="4">
        <f t="shared" si="18"/>
        <v>7.058399999999999</v>
      </c>
      <c r="S7" s="4">
        <f t="shared" si="19"/>
        <v>7.222799999999999</v>
      </c>
      <c r="T7" s="4">
        <f t="shared" si="20"/>
        <v>7.3682</v>
      </c>
      <c r="U7" s="4">
        <f t="shared" si="21"/>
        <v>7.5</v>
      </c>
      <c r="V7" s="4">
        <f t="shared" si="22"/>
        <v>7.6192</v>
      </c>
      <c r="W7" s="4">
        <f t="shared" si="23"/>
        <v>7.726500000000001</v>
      </c>
      <c r="X7" s="4">
        <f t="shared" si="24"/>
        <v>7.8264000000000005</v>
      </c>
      <c r="Y7" s="4">
        <f t="shared" si="25"/>
        <v>7.9173</v>
      </c>
      <c r="Z7" s="4">
        <f t="shared" si="26"/>
        <v>8</v>
      </c>
      <c r="AA7" s="4">
        <f t="shared" si="27"/>
        <v>8.0766</v>
      </c>
      <c r="AB7" s="4">
        <f t="shared" si="28"/>
        <v>8.1488</v>
      </c>
      <c r="AC7" s="4">
        <f t="shared" si="29"/>
        <v>8.2133</v>
      </c>
      <c r="AD7" s="4">
        <f t="shared" si="30"/>
        <v>8.2752</v>
      </c>
      <c r="AE7" s="4">
        <f t="shared" si="31"/>
        <v>8.3325</v>
      </c>
      <c r="AF7" s="4">
        <f t="shared" si="32"/>
        <v>8.387599999999999</v>
      </c>
      <c r="AG7" s="4">
        <f t="shared" si="33"/>
        <v>8.4375</v>
      </c>
      <c r="AH7" s="4">
        <f t="shared" si="34"/>
        <v>8.484</v>
      </c>
      <c r="AI7" s="4">
        <f t="shared" si="35"/>
        <v>8.528899999999998</v>
      </c>
      <c r="AJ7" s="4">
        <f t="shared" si="36"/>
        <v>8.571</v>
      </c>
      <c r="AK7" s="4">
        <f t="shared" si="37"/>
        <v>8.6118</v>
      </c>
      <c r="AL7" s="4">
        <f t="shared" si="38"/>
        <v>8.6496</v>
      </c>
      <c r="AM7" s="4">
        <f t="shared" si="39"/>
        <v>8.685599999999999</v>
      </c>
      <c r="AN7" s="4">
        <f t="shared" si="40"/>
        <v>8.717600000000001</v>
      </c>
      <c r="AO7" s="4">
        <f t="shared" si="41"/>
        <v>8.75</v>
      </c>
      <c r="AP7" s="4">
        <f t="shared" si="42"/>
        <v>8.7804</v>
      </c>
      <c r="AQ7" s="4">
        <f t="shared" si="43"/>
        <v>8.8097</v>
      </c>
      <c r="AR7" s="4">
        <f t="shared" si="44"/>
        <v>8.8388</v>
      </c>
      <c r="AS7" s="4">
        <f t="shared" si="45"/>
        <v>8.864700000000001</v>
      </c>
      <c r="AT7" s="4">
        <f t="shared" si="46"/>
        <v>8.888</v>
      </c>
      <c r="AU7" s="4">
        <f t="shared" si="47"/>
        <v>8.913400000000001</v>
      </c>
      <c r="AV7" s="4">
        <f t="shared" si="48"/>
        <v>8.9376</v>
      </c>
      <c r="AW7" s="4">
        <f t="shared" si="49"/>
        <v>8.956900000000001</v>
      </c>
      <c r="AX7" s="4">
        <f t="shared" si="50"/>
        <v>8.9804</v>
      </c>
      <c r="AY7" s="4">
        <f t="shared" si="51"/>
        <v>9</v>
      </c>
      <c r="AZ7" s="4">
        <f t="shared" si="52"/>
        <v>9.0206</v>
      </c>
      <c r="BA7" s="4">
        <f t="shared" si="53"/>
        <v>9.0381</v>
      </c>
      <c r="BB7" s="4">
        <f t="shared" si="54"/>
        <v>9.0576</v>
      </c>
      <c r="BC7" s="4">
        <f t="shared" si="55"/>
        <v>9.0748</v>
      </c>
      <c r="BD7" s="4">
        <f t="shared" si="56"/>
        <v>9.09</v>
      </c>
      <c r="BE7" s="4">
        <f t="shared" si="57"/>
        <v>9.108600000000001</v>
      </c>
      <c r="BF7" s="4">
        <f t="shared" si="58"/>
        <v>9.1208</v>
      </c>
      <c r="BG7" s="4">
        <f t="shared" si="59"/>
        <v>9.1372</v>
      </c>
      <c r="BH7" s="4">
        <f t="shared" si="60"/>
        <v>9.153</v>
      </c>
      <c r="BI7" s="5">
        <v>5</v>
      </c>
      <c r="BJ7" s="5">
        <f t="shared" si="61"/>
        <v>9.1685</v>
      </c>
      <c r="BK7" s="5">
        <f t="shared" si="79"/>
        <v>9.1784</v>
      </c>
      <c r="BL7" s="5">
        <f t="shared" si="80"/>
        <v>9.1941</v>
      </c>
      <c r="BM7" s="5">
        <f t="shared" si="81"/>
        <v>9.204600000000001</v>
      </c>
      <c r="BN7" s="5">
        <f t="shared" si="62"/>
        <v>9.2217</v>
      </c>
      <c r="BO7" s="5">
        <f t="shared" si="63"/>
        <v>9.228</v>
      </c>
      <c r="BP7" s="5">
        <f t="shared" si="64"/>
        <v>9.2415</v>
      </c>
      <c r="BQ7" s="5">
        <f t="shared" si="65"/>
        <v>9.256599999999999</v>
      </c>
      <c r="BR7" s="5">
        <f t="shared" si="66"/>
        <v>9.2673</v>
      </c>
      <c r="BS7" s="5">
        <f t="shared" si="67"/>
        <v>9.2736</v>
      </c>
      <c r="BT7" s="5">
        <f t="shared" si="68"/>
        <v>9.288499999999999</v>
      </c>
      <c r="BU7" s="5">
        <f t="shared" si="69"/>
        <v>9.2928</v>
      </c>
      <c r="BV7" s="5">
        <f t="shared" si="70"/>
        <v>9.3063</v>
      </c>
      <c r="BW7" s="5">
        <f t="shared" si="71"/>
        <v>9.316</v>
      </c>
      <c r="BX7" s="5">
        <f t="shared" si="72"/>
        <v>9.3219</v>
      </c>
      <c r="BY7" s="5">
        <f t="shared" si="73"/>
        <v>9.331</v>
      </c>
      <c r="BZ7" s="5">
        <f t="shared" si="74"/>
        <v>9.3436</v>
      </c>
      <c r="CA7" s="5">
        <f t="shared" si="75"/>
        <v>9.352799999999998</v>
      </c>
      <c r="CB7" s="5">
        <f t="shared" si="76"/>
        <v>9.358600000000001</v>
      </c>
      <c r="CC7" s="5">
        <f t="shared" si="77"/>
        <v>9.3684</v>
      </c>
      <c r="CD7" s="5">
        <f t="shared" si="78"/>
        <v>9.375</v>
      </c>
    </row>
    <row r="8" spans="1:82" ht="14.25">
      <c r="A8">
        <v>6</v>
      </c>
      <c r="B8" s="4"/>
      <c r="C8" s="4"/>
      <c r="D8" s="4"/>
      <c r="E8" s="4"/>
      <c r="F8" s="4"/>
      <c r="G8" s="4">
        <f t="shared" si="7"/>
        <v>0</v>
      </c>
      <c r="H8" s="4">
        <f t="shared" si="8"/>
        <v>1.4286</v>
      </c>
      <c r="I8" s="4">
        <f t="shared" si="9"/>
        <v>2.5</v>
      </c>
      <c r="J8" s="4">
        <f t="shared" si="10"/>
        <v>3.3333</v>
      </c>
      <c r="K8" s="4">
        <f t="shared" si="11"/>
        <v>4</v>
      </c>
      <c r="L8" s="4">
        <f t="shared" si="12"/>
        <v>4.5455000000000005</v>
      </c>
      <c r="M8" s="4">
        <f t="shared" si="13"/>
        <v>4.9998000000000005</v>
      </c>
      <c r="N8" s="4">
        <f t="shared" si="14"/>
        <v>5.3844</v>
      </c>
      <c r="O8" s="4">
        <f t="shared" si="15"/>
        <v>5.7144</v>
      </c>
      <c r="P8" s="4">
        <f t="shared" si="16"/>
        <v>6.000299999999999</v>
      </c>
      <c r="Q8" s="4">
        <f t="shared" si="17"/>
        <v>6.25</v>
      </c>
      <c r="R8" s="4">
        <f t="shared" si="18"/>
        <v>6.470199999999999</v>
      </c>
      <c r="S8" s="4">
        <f t="shared" si="19"/>
        <v>6.667199999999999</v>
      </c>
      <c r="T8" s="4">
        <f t="shared" si="20"/>
        <v>6.8419</v>
      </c>
      <c r="U8" s="4">
        <f t="shared" si="21"/>
        <v>7</v>
      </c>
      <c r="V8" s="4">
        <f t="shared" si="22"/>
        <v>7.143</v>
      </c>
      <c r="W8" s="4">
        <f t="shared" si="23"/>
        <v>7.272</v>
      </c>
      <c r="X8" s="4">
        <f t="shared" si="24"/>
        <v>7.3916</v>
      </c>
      <c r="Y8" s="4">
        <f t="shared" si="25"/>
        <v>7.5006</v>
      </c>
      <c r="Z8" s="4">
        <f t="shared" si="26"/>
        <v>7.6000000000000005</v>
      </c>
      <c r="AA8" s="4">
        <f t="shared" si="27"/>
        <v>7.692</v>
      </c>
      <c r="AB8" s="4">
        <f t="shared" si="28"/>
        <v>7.7784</v>
      </c>
      <c r="AC8" s="4">
        <f t="shared" si="29"/>
        <v>7.856199999999999</v>
      </c>
      <c r="AD8" s="4">
        <f t="shared" si="30"/>
        <v>7.9304</v>
      </c>
      <c r="AE8" s="4">
        <f t="shared" si="31"/>
        <v>7.9992</v>
      </c>
      <c r="AF8" s="4">
        <f t="shared" si="32"/>
        <v>8.065</v>
      </c>
      <c r="AG8" s="4">
        <f t="shared" si="33"/>
        <v>8.125</v>
      </c>
      <c r="AH8" s="4">
        <f t="shared" si="34"/>
        <v>8.181</v>
      </c>
      <c r="AI8" s="4">
        <f t="shared" si="35"/>
        <v>8.2348</v>
      </c>
      <c r="AJ8" s="4">
        <f t="shared" si="36"/>
        <v>8.2853</v>
      </c>
      <c r="AK8" s="4">
        <f t="shared" si="37"/>
        <v>8.334</v>
      </c>
      <c r="AL8" s="4">
        <f t="shared" si="38"/>
        <v>8.379299999999999</v>
      </c>
      <c r="AM8" s="4">
        <f t="shared" si="39"/>
        <v>8.4224</v>
      </c>
      <c r="AN8" s="4">
        <f t="shared" si="40"/>
        <v>8.4612</v>
      </c>
      <c r="AO8" s="4">
        <f t="shared" si="41"/>
        <v>8.5</v>
      </c>
      <c r="AP8" s="4">
        <f t="shared" si="42"/>
        <v>8.5365</v>
      </c>
      <c r="AQ8" s="4">
        <f t="shared" si="43"/>
        <v>8.5716</v>
      </c>
      <c r="AR8" s="4">
        <f t="shared" si="44"/>
        <v>8.6062</v>
      </c>
      <c r="AS8" s="4">
        <f t="shared" si="45"/>
        <v>8.6374</v>
      </c>
      <c r="AT8" s="4">
        <f t="shared" si="46"/>
        <v>8.6658</v>
      </c>
      <c r="AU8" s="4">
        <f t="shared" si="47"/>
        <v>8.696</v>
      </c>
      <c r="AV8" s="4">
        <f t="shared" si="48"/>
        <v>8.7248</v>
      </c>
      <c r="AW8" s="4">
        <f t="shared" si="49"/>
        <v>8.7486</v>
      </c>
      <c r="AX8" s="4">
        <f t="shared" si="50"/>
        <v>8.7763</v>
      </c>
      <c r="AY8" s="4">
        <f t="shared" si="51"/>
        <v>8.8</v>
      </c>
      <c r="AZ8" s="4">
        <f t="shared" si="52"/>
        <v>8.8245</v>
      </c>
      <c r="BA8" s="4">
        <f t="shared" si="53"/>
        <v>8.8458</v>
      </c>
      <c r="BB8" s="4">
        <f t="shared" si="54"/>
        <v>8.8689</v>
      </c>
      <c r="BC8" s="4">
        <f t="shared" si="55"/>
        <v>8.8896</v>
      </c>
      <c r="BD8" s="4">
        <f t="shared" si="56"/>
        <v>8.908199999999999</v>
      </c>
      <c r="BE8" s="4">
        <f t="shared" si="57"/>
        <v>8.93</v>
      </c>
      <c r="BF8" s="4">
        <f t="shared" si="58"/>
        <v>8.9454</v>
      </c>
      <c r="BG8" s="4">
        <f t="shared" si="59"/>
        <v>8.9648</v>
      </c>
      <c r="BH8" s="4">
        <f t="shared" si="60"/>
        <v>8.983500000000001</v>
      </c>
      <c r="BI8" s="5">
        <v>6</v>
      </c>
      <c r="BJ8" s="5">
        <f t="shared" si="61"/>
        <v>9.0018</v>
      </c>
      <c r="BK8" s="5">
        <f t="shared" si="79"/>
        <v>9.0145</v>
      </c>
      <c r="BL8" s="5">
        <f t="shared" si="80"/>
        <v>9.0328</v>
      </c>
      <c r="BM8" s="5">
        <f t="shared" si="81"/>
        <v>9.0459</v>
      </c>
      <c r="BN8" s="5">
        <f t="shared" si="62"/>
        <v>9.0654</v>
      </c>
      <c r="BO8" s="5">
        <f t="shared" si="63"/>
        <v>9.0742</v>
      </c>
      <c r="BP8" s="5">
        <f t="shared" si="64"/>
        <v>9.09</v>
      </c>
      <c r="BQ8" s="5">
        <f t="shared" si="65"/>
        <v>9.107299999999999</v>
      </c>
      <c r="BR8" s="5">
        <f t="shared" si="66"/>
        <v>9.1202</v>
      </c>
      <c r="BS8" s="5">
        <f t="shared" si="67"/>
        <v>9.1287</v>
      </c>
      <c r="BT8" s="5">
        <f t="shared" si="68"/>
        <v>9.1456</v>
      </c>
      <c r="BU8" s="5">
        <f t="shared" si="69"/>
        <v>9.152000000000001</v>
      </c>
      <c r="BV8" s="5">
        <f t="shared" si="70"/>
        <v>9.167399999999999</v>
      </c>
      <c r="BW8" s="5">
        <f t="shared" si="71"/>
        <v>9.179</v>
      </c>
      <c r="BX8" s="5">
        <f t="shared" si="72"/>
        <v>9.1868</v>
      </c>
      <c r="BY8" s="5">
        <f t="shared" si="73"/>
        <v>9.1977</v>
      </c>
      <c r="BZ8" s="5">
        <f t="shared" si="74"/>
        <v>9.212</v>
      </c>
      <c r="CA8" s="5">
        <f t="shared" si="75"/>
        <v>9.2229</v>
      </c>
      <c r="CB8" s="5">
        <f t="shared" si="76"/>
        <v>9.230400000000001</v>
      </c>
      <c r="CC8" s="5">
        <f t="shared" si="77"/>
        <v>9.2418</v>
      </c>
      <c r="CD8" s="5">
        <f t="shared" si="78"/>
        <v>9.25</v>
      </c>
    </row>
    <row r="9" spans="1:82" ht="14.25">
      <c r="A9">
        <v>7</v>
      </c>
      <c r="B9" s="4"/>
      <c r="C9" s="4"/>
      <c r="D9" s="4"/>
      <c r="E9" s="4"/>
      <c r="F9" s="4"/>
      <c r="G9" s="4"/>
      <c r="H9" s="4">
        <f t="shared" si="8"/>
        <v>0</v>
      </c>
      <c r="I9" s="4">
        <f t="shared" si="9"/>
        <v>1.25</v>
      </c>
      <c r="J9" s="4">
        <f t="shared" si="10"/>
        <v>2.2222</v>
      </c>
      <c r="K9" s="4">
        <f t="shared" si="11"/>
        <v>3</v>
      </c>
      <c r="L9" s="4">
        <f t="shared" si="12"/>
        <v>3.6364</v>
      </c>
      <c r="M9" s="4">
        <f t="shared" si="13"/>
        <v>4.1665</v>
      </c>
      <c r="N9" s="4">
        <f t="shared" si="14"/>
        <v>4.6152</v>
      </c>
      <c r="O9" s="4">
        <f t="shared" si="15"/>
        <v>5.000100000000001</v>
      </c>
      <c r="P9" s="4">
        <f t="shared" si="16"/>
        <v>5.3336</v>
      </c>
      <c r="Q9" s="4">
        <f t="shared" si="17"/>
        <v>5.625</v>
      </c>
      <c r="R9" s="4">
        <f t="shared" si="18"/>
        <v>5.882</v>
      </c>
      <c r="S9" s="4">
        <f t="shared" si="19"/>
        <v>6.1116</v>
      </c>
      <c r="T9" s="4">
        <f t="shared" si="20"/>
        <v>6.3156</v>
      </c>
      <c r="U9" s="4">
        <f t="shared" si="21"/>
        <v>6.5</v>
      </c>
      <c r="V9" s="4">
        <f t="shared" si="22"/>
        <v>6.6668</v>
      </c>
      <c r="W9" s="4">
        <f t="shared" si="23"/>
        <v>6.8175</v>
      </c>
      <c r="X9" s="4">
        <f t="shared" si="24"/>
        <v>6.9568</v>
      </c>
      <c r="Y9" s="4">
        <f t="shared" si="25"/>
        <v>7.0839</v>
      </c>
      <c r="Z9" s="4">
        <f t="shared" si="26"/>
        <v>7.2</v>
      </c>
      <c r="AA9" s="4">
        <f t="shared" si="27"/>
        <v>7.3074</v>
      </c>
      <c r="AB9" s="4">
        <f t="shared" si="28"/>
        <v>7.408</v>
      </c>
      <c r="AC9" s="4">
        <f t="shared" si="29"/>
        <v>7.499099999999999</v>
      </c>
      <c r="AD9" s="4">
        <f t="shared" si="30"/>
        <v>7.5855999999999995</v>
      </c>
      <c r="AE9" s="4">
        <f t="shared" si="31"/>
        <v>7.6659</v>
      </c>
      <c r="AF9" s="4">
        <f t="shared" si="32"/>
        <v>7.7424</v>
      </c>
      <c r="AG9" s="4">
        <f t="shared" si="33"/>
        <v>7.8125</v>
      </c>
      <c r="AH9" s="4">
        <f t="shared" si="34"/>
        <v>7.878</v>
      </c>
      <c r="AI9" s="4">
        <f t="shared" si="35"/>
        <v>7.9407</v>
      </c>
      <c r="AJ9" s="4">
        <f t="shared" si="36"/>
        <v>7.9996</v>
      </c>
      <c r="AK9" s="4">
        <f t="shared" si="37"/>
        <v>8.0562</v>
      </c>
      <c r="AL9" s="4">
        <f t="shared" si="38"/>
        <v>8.109</v>
      </c>
      <c r="AM9" s="4">
        <f t="shared" si="39"/>
        <v>8.1592</v>
      </c>
      <c r="AN9" s="4">
        <f t="shared" si="40"/>
        <v>8.2048</v>
      </c>
      <c r="AO9" s="4">
        <f t="shared" si="41"/>
        <v>8.25</v>
      </c>
      <c r="AP9" s="4">
        <f t="shared" si="42"/>
        <v>8.2926</v>
      </c>
      <c r="AQ9" s="4">
        <f t="shared" si="43"/>
        <v>8.3335</v>
      </c>
      <c r="AR9" s="4">
        <f t="shared" si="44"/>
        <v>8.3736</v>
      </c>
      <c r="AS9" s="4">
        <f t="shared" si="45"/>
        <v>8.4101</v>
      </c>
      <c r="AT9" s="4">
        <f t="shared" si="46"/>
        <v>8.4436</v>
      </c>
      <c r="AU9" s="4">
        <f t="shared" si="47"/>
        <v>8.4786</v>
      </c>
      <c r="AV9" s="4">
        <f t="shared" si="48"/>
        <v>8.512</v>
      </c>
      <c r="AW9" s="4">
        <f t="shared" si="49"/>
        <v>8.5403</v>
      </c>
      <c r="AX9" s="4">
        <f t="shared" si="50"/>
        <v>8.5722</v>
      </c>
      <c r="AY9" s="4">
        <f t="shared" si="51"/>
        <v>8.6</v>
      </c>
      <c r="AZ9" s="4">
        <f t="shared" si="52"/>
        <v>8.6284</v>
      </c>
      <c r="BA9" s="4">
        <f t="shared" si="53"/>
        <v>8.6535</v>
      </c>
      <c r="BB9" s="4">
        <f t="shared" si="54"/>
        <v>8.680200000000001</v>
      </c>
      <c r="BC9" s="4">
        <f t="shared" si="55"/>
        <v>8.7044</v>
      </c>
      <c r="BD9" s="4">
        <f t="shared" si="56"/>
        <v>8.7264</v>
      </c>
      <c r="BE9" s="4">
        <f t="shared" si="57"/>
        <v>8.7514</v>
      </c>
      <c r="BF9" s="4">
        <f t="shared" si="58"/>
        <v>8.77</v>
      </c>
      <c r="BG9" s="4">
        <f t="shared" si="59"/>
        <v>8.7924</v>
      </c>
      <c r="BH9" s="4">
        <f t="shared" si="60"/>
        <v>8.814</v>
      </c>
      <c r="BI9" s="5">
        <v>7</v>
      </c>
      <c r="BJ9" s="5">
        <f t="shared" si="61"/>
        <v>8.835099999999999</v>
      </c>
      <c r="BK9" s="5">
        <f t="shared" si="79"/>
        <v>8.8506</v>
      </c>
      <c r="BL9" s="5">
        <f t="shared" si="80"/>
        <v>8.8715</v>
      </c>
      <c r="BM9" s="5">
        <f t="shared" si="81"/>
        <v>8.8872</v>
      </c>
      <c r="BN9" s="5">
        <f t="shared" si="62"/>
        <v>8.9091</v>
      </c>
      <c r="BO9" s="5">
        <f t="shared" si="63"/>
        <v>8.920399999999999</v>
      </c>
      <c r="BP9" s="5">
        <f t="shared" si="64"/>
        <v>8.9385</v>
      </c>
      <c r="BQ9" s="5">
        <f t="shared" si="65"/>
        <v>8.957999999999998</v>
      </c>
      <c r="BR9" s="5">
        <f t="shared" si="66"/>
        <v>8.9731</v>
      </c>
      <c r="BS9" s="5">
        <f t="shared" si="67"/>
        <v>8.9838</v>
      </c>
      <c r="BT9" s="5">
        <f t="shared" si="68"/>
        <v>9.0027</v>
      </c>
      <c r="BU9" s="5">
        <f t="shared" si="69"/>
        <v>9.0112</v>
      </c>
      <c r="BV9" s="5">
        <f t="shared" si="70"/>
        <v>9.0285</v>
      </c>
      <c r="BW9" s="5">
        <f t="shared" si="71"/>
        <v>9.042000000000002</v>
      </c>
      <c r="BX9" s="5">
        <f t="shared" si="72"/>
        <v>9.0517</v>
      </c>
      <c r="BY9" s="5">
        <f t="shared" si="73"/>
        <v>9.064400000000001</v>
      </c>
      <c r="BZ9" s="5">
        <f t="shared" si="74"/>
        <v>9.0804</v>
      </c>
      <c r="CA9" s="5">
        <f t="shared" si="75"/>
        <v>9.093</v>
      </c>
      <c r="CB9" s="5">
        <f t="shared" si="76"/>
        <v>9.1022</v>
      </c>
      <c r="CC9" s="5">
        <f t="shared" si="77"/>
        <v>9.1152</v>
      </c>
      <c r="CD9" s="5">
        <f t="shared" si="78"/>
        <v>9.125</v>
      </c>
    </row>
    <row r="10" spans="1:82" ht="14.25">
      <c r="A10">
        <v>8</v>
      </c>
      <c r="B10" s="4"/>
      <c r="C10" s="4"/>
      <c r="D10" s="4"/>
      <c r="E10" s="4"/>
      <c r="F10" s="4"/>
      <c r="G10" s="4"/>
      <c r="H10" s="4"/>
      <c r="I10" s="4">
        <f t="shared" si="9"/>
        <v>0</v>
      </c>
      <c r="J10" s="4">
        <f t="shared" si="10"/>
        <v>1.1111</v>
      </c>
      <c r="K10" s="4">
        <f t="shared" si="11"/>
        <v>2</v>
      </c>
      <c r="L10" s="4">
        <f t="shared" si="12"/>
        <v>2.7273</v>
      </c>
      <c r="M10" s="4">
        <f t="shared" si="13"/>
        <v>3.3332</v>
      </c>
      <c r="N10" s="4">
        <f t="shared" si="14"/>
        <v>3.846</v>
      </c>
      <c r="O10" s="4">
        <f t="shared" si="15"/>
        <v>4.2858</v>
      </c>
      <c r="P10" s="4">
        <f t="shared" si="16"/>
        <v>4.6669</v>
      </c>
      <c r="Q10" s="4">
        <f t="shared" si="17"/>
        <v>5</v>
      </c>
      <c r="R10" s="4">
        <f t="shared" si="18"/>
        <v>5.293799999999999</v>
      </c>
      <c r="S10" s="4">
        <f t="shared" si="19"/>
        <v>5.556</v>
      </c>
      <c r="T10" s="4">
        <f t="shared" si="20"/>
        <v>5.7893</v>
      </c>
      <c r="U10" s="4">
        <f t="shared" si="21"/>
        <v>6</v>
      </c>
      <c r="V10" s="4">
        <f t="shared" si="22"/>
        <v>6.1906</v>
      </c>
      <c r="W10" s="4">
        <f t="shared" si="23"/>
        <v>6.363</v>
      </c>
      <c r="X10" s="4">
        <f t="shared" si="24"/>
        <v>6.522</v>
      </c>
      <c r="Y10" s="4">
        <f t="shared" si="25"/>
        <v>6.6672</v>
      </c>
      <c r="Z10" s="4">
        <f t="shared" si="26"/>
        <v>6.800000000000001</v>
      </c>
      <c r="AA10" s="4">
        <f t="shared" si="27"/>
        <v>6.9228</v>
      </c>
      <c r="AB10" s="4">
        <f t="shared" si="28"/>
        <v>7.0376</v>
      </c>
      <c r="AC10" s="4">
        <f t="shared" si="29"/>
        <v>7.1419999999999995</v>
      </c>
      <c r="AD10" s="4">
        <f t="shared" si="30"/>
        <v>7.2408</v>
      </c>
      <c r="AE10" s="4">
        <f t="shared" si="31"/>
        <v>7.332599999999999</v>
      </c>
      <c r="AF10" s="4">
        <f t="shared" si="32"/>
        <v>7.4198</v>
      </c>
      <c r="AG10" s="4">
        <f t="shared" si="33"/>
        <v>7.5</v>
      </c>
      <c r="AH10" s="4">
        <f t="shared" si="34"/>
        <v>7.575</v>
      </c>
      <c r="AI10" s="4">
        <f t="shared" si="35"/>
        <v>7.646599999999999</v>
      </c>
      <c r="AJ10" s="4">
        <f t="shared" si="36"/>
        <v>7.713900000000001</v>
      </c>
      <c r="AK10" s="4">
        <f t="shared" si="37"/>
        <v>7.7783999999999995</v>
      </c>
      <c r="AL10" s="4">
        <f t="shared" si="38"/>
        <v>7.838699999999999</v>
      </c>
      <c r="AM10" s="4">
        <f t="shared" si="39"/>
        <v>7.896</v>
      </c>
      <c r="AN10" s="4">
        <f t="shared" si="40"/>
        <v>7.9484</v>
      </c>
      <c r="AO10" s="4">
        <f t="shared" si="41"/>
        <v>8</v>
      </c>
      <c r="AP10" s="4">
        <f t="shared" si="42"/>
        <v>8.0487</v>
      </c>
      <c r="AQ10" s="4">
        <f t="shared" si="43"/>
        <v>8.0954</v>
      </c>
      <c r="AR10" s="4">
        <f t="shared" si="44"/>
        <v>8.141</v>
      </c>
      <c r="AS10" s="4">
        <f t="shared" si="45"/>
        <v>8.1828</v>
      </c>
      <c r="AT10" s="4">
        <f t="shared" si="46"/>
        <v>8.221400000000001</v>
      </c>
      <c r="AU10" s="4">
        <f t="shared" si="47"/>
        <v>8.2612</v>
      </c>
      <c r="AV10" s="4">
        <f t="shared" si="48"/>
        <v>8.299199999999999</v>
      </c>
      <c r="AW10" s="4">
        <f t="shared" si="49"/>
        <v>8.332</v>
      </c>
      <c r="AX10" s="4">
        <f t="shared" si="50"/>
        <v>8.3681</v>
      </c>
      <c r="AY10" s="4">
        <f t="shared" si="51"/>
        <v>8.4</v>
      </c>
      <c r="AZ10" s="4">
        <f t="shared" si="52"/>
        <v>8.4323</v>
      </c>
      <c r="BA10" s="4">
        <f t="shared" si="53"/>
        <v>8.4612</v>
      </c>
      <c r="BB10" s="4">
        <f t="shared" si="54"/>
        <v>8.4915</v>
      </c>
      <c r="BC10" s="4">
        <f t="shared" si="55"/>
        <v>8.5192</v>
      </c>
      <c r="BD10" s="4">
        <f t="shared" si="56"/>
        <v>8.544599999999999</v>
      </c>
      <c r="BE10" s="4">
        <f t="shared" si="57"/>
        <v>8.5728</v>
      </c>
      <c r="BF10" s="4">
        <f t="shared" si="58"/>
        <v>8.5946</v>
      </c>
      <c r="BG10" s="4">
        <f t="shared" si="59"/>
        <v>8.62</v>
      </c>
      <c r="BH10" s="4">
        <f t="shared" si="60"/>
        <v>8.6445</v>
      </c>
      <c r="BI10" s="5">
        <v>8</v>
      </c>
      <c r="BJ10" s="5">
        <f t="shared" si="61"/>
        <v>8.6684</v>
      </c>
      <c r="BK10" s="5">
        <f t="shared" si="79"/>
        <v>8.6867</v>
      </c>
      <c r="BL10" s="5">
        <f t="shared" si="80"/>
        <v>8.7102</v>
      </c>
      <c r="BM10" s="5">
        <f t="shared" si="81"/>
        <v>8.7285</v>
      </c>
      <c r="BN10" s="5">
        <f t="shared" si="62"/>
        <v>8.7528</v>
      </c>
      <c r="BO10" s="5">
        <f t="shared" si="63"/>
        <v>8.7666</v>
      </c>
      <c r="BP10" s="5">
        <f t="shared" si="64"/>
        <v>8.786999999999999</v>
      </c>
      <c r="BQ10" s="5">
        <f t="shared" si="65"/>
        <v>8.8087</v>
      </c>
      <c r="BR10" s="5">
        <f t="shared" si="66"/>
        <v>8.826</v>
      </c>
      <c r="BS10" s="5">
        <f t="shared" si="67"/>
        <v>8.8389</v>
      </c>
      <c r="BT10" s="5">
        <f t="shared" si="68"/>
        <v>8.8598</v>
      </c>
      <c r="BU10" s="5">
        <f t="shared" si="69"/>
        <v>8.8704</v>
      </c>
      <c r="BV10" s="5">
        <f t="shared" si="70"/>
        <v>8.8896</v>
      </c>
      <c r="BW10" s="5">
        <f t="shared" si="71"/>
        <v>8.905000000000001</v>
      </c>
      <c r="BX10" s="5">
        <f t="shared" si="72"/>
        <v>8.916599999999999</v>
      </c>
      <c r="BY10" s="5">
        <f t="shared" si="73"/>
        <v>8.9311</v>
      </c>
      <c r="BZ10" s="5">
        <f t="shared" si="74"/>
        <v>8.9488</v>
      </c>
      <c r="CA10" s="5">
        <f t="shared" si="75"/>
        <v>8.963099999999999</v>
      </c>
      <c r="CB10" s="5">
        <f t="shared" si="76"/>
        <v>8.974</v>
      </c>
      <c r="CC10" s="5">
        <f t="shared" si="77"/>
        <v>8.9886</v>
      </c>
      <c r="CD10" s="5">
        <f t="shared" si="78"/>
        <v>9</v>
      </c>
    </row>
    <row r="11" spans="1:82" ht="14.25">
      <c r="A11">
        <v>9</v>
      </c>
      <c r="B11" s="4"/>
      <c r="C11" s="4"/>
      <c r="D11" s="4"/>
      <c r="E11" s="4"/>
      <c r="F11" s="4"/>
      <c r="G11" s="4"/>
      <c r="H11" s="4"/>
      <c r="I11" s="4"/>
      <c r="J11" s="4">
        <f t="shared" si="10"/>
        <v>0</v>
      </c>
      <c r="K11" s="4">
        <f t="shared" si="11"/>
        <v>1</v>
      </c>
      <c r="L11" s="4">
        <f t="shared" si="12"/>
        <v>1.8182</v>
      </c>
      <c r="M11" s="4">
        <f t="shared" si="13"/>
        <v>2.4999000000000002</v>
      </c>
      <c r="N11" s="4">
        <f t="shared" si="14"/>
        <v>3.0768</v>
      </c>
      <c r="O11" s="4">
        <f t="shared" si="15"/>
        <v>3.5715000000000003</v>
      </c>
      <c r="P11" s="4">
        <f t="shared" si="16"/>
        <v>4.0001999999999995</v>
      </c>
      <c r="Q11" s="4">
        <f t="shared" si="17"/>
        <v>4.375</v>
      </c>
      <c r="R11" s="4">
        <f t="shared" si="18"/>
        <v>4.7056</v>
      </c>
      <c r="S11" s="4">
        <f t="shared" si="19"/>
        <v>5.0004</v>
      </c>
      <c r="T11" s="4">
        <f t="shared" si="20"/>
        <v>5.263</v>
      </c>
      <c r="U11" s="4">
        <f t="shared" si="21"/>
        <v>5.5</v>
      </c>
      <c r="V11" s="4">
        <f t="shared" si="22"/>
        <v>5.7144</v>
      </c>
      <c r="W11" s="4">
        <f t="shared" si="23"/>
        <v>5.9085</v>
      </c>
      <c r="X11" s="4">
        <f t="shared" si="24"/>
        <v>6.0872</v>
      </c>
      <c r="Y11" s="4">
        <f t="shared" si="25"/>
        <v>6.250500000000001</v>
      </c>
      <c r="Z11" s="4">
        <f t="shared" si="26"/>
        <v>6.4</v>
      </c>
      <c r="AA11" s="4">
        <f t="shared" si="27"/>
        <v>6.5382</v>
      </c>
      <c r="AB11" s="4">
        <f t="shared" si="28"/>
        <v>6.6672</v>
      </c>
      <c r="AC11" s="4">
        <f t="shared" si="29"/>
        <v>6.7848999999999995</v>
      </c>
      <c r="AD11" s="4">
        <f t="shared" si="30"/>
        <v>6.896</v>
      </c>
      <c r="AE11" s="4">
        <f t="shared" si="31"/>
        <v>6.9993</v>
      </c>
      <c r="AF11" s="4">
        <f t="shared" si="32"/>
        <v>7.0972</v>
      </c>
      <c r="AG11" s="4">
        <f t="shared" si="33"/>
        <v>7.1875</v>
      </c>
      <c r="AH11" s="4">
        <f t="shared" si="34"/>
        <v>7.272</v>
      </c>
      <c r="AI11" s="4">
        <f t="shared" si="35"/>
        <v>7.352499999999999</v>
      </c>
      <c r="AJ11" s="4">
        <f t="shared" si="36"/>
        <v>7.4282</v>
      </c>
      <c r="AK11" s="4">
        <f t="shared" si="37"/>
        <v>7.5005999999999995</v>
      </c>
      <c r="AL11" s="4">
        <f t="shared" si="38"/>
        <v>7.5684</v>
      </c>
      <c r="AM11" s="4">
        <f t="shared" si="39"/>
        <v>7.6328</v>
      </c>
      <c r="AN11" s="4">
        <f t="shared" si="40"/>
        <v>7.692</v>
      </c>
      <c r="AO11" s="4">
        <f t="shared" si="41"/>
        <v>7.75</v>
      </c>
      <c r="AP11" s="4">
        <f t="shared" si="42"/>
        <v>7.8048</v>
      </c>
      <c r="AQ11" s="4">
        <f t="shared" si="43"/>
        <v>7.8573</v>
      </c>
      <c r="AR11" s="4">
        <f t="shared" si="44"/>
        <v>7.9084</v>
      </c>
      <c r="AS11" s="4">
        <f t="shared" si="45"/>
        <v>7.9555</v>
      </c>
      <c r="AT11" s="4">
        <f t="shared" si="46"/>
        <v>7.9992</v>
      </c>
      <c r="AU11" s="4">
        <f t="shared" si="47"/>
        <v>8.043800000000001</v>
      </c>
      <c r="AV11" s="4">
        <f t="shared" si="48"/>
        <v>8.0864</v>
      </c>
      <c r="AW11" s="4">
        <f t="shared" si="49"/>
        <v>8.123700000000001</v>
      </c>
      <c r="AX11" s="4">
        <f t="shared" si="50"/>
        <v>8.164</v>
      </c>
      <c r="AY11" s="4">
        <f t="shared" si="51"/>
        <v>8.200000000000001</v>
      </c>
      <c r="AZ11" s="4">
        <f t="shared" si="52"/>
        <v>8.2362</v>
      </c>
      <c r="BA11" s="4">
        <f t="shared" si="53"/>
        <v>8.2689</v>
      </c>
      <c r="BB11" s="4">
        <f t="shared" si="54"/>
        <v>8.3028</v>
      </c>
      <c r="BC11" s="4">
        <f t="shared" si="55"/>
        <v>8.334</v>
      </c>
      <c r="BD11" s="4">
        <f t="shared" si="56"/>
        <v>8.3628</v>
      </c>
      <c r="BE11" s="4">
        <f t="shared" si="57"/>
        <v>8.3942</v>
      </c>
      <c r="BF11" s="4">
        <f t="shared" si="58"/>
        <v>8.4192</v>
      </c>
      <c r="BG11" s="4">
        <f t="shared" si="59"/>
        <v>8.4476</v>
      </c>
      <c r="BH11" s="4">
        <f t="shared" si="60"/>
        <v>8.475000000000001</v>
      </c>
      <c r="BI11" s="5">
        <v>9</v>
      </c>
      <c r="BJ11" s="5">
        <f t="shared" si="61"/>
        <v>8.5017</v>
      </c>
      <c r="BK11" s="5">
        <f t="shared" si="79"/>
        <v>8.5228</v>
      </c>
      <c r="BL11" s="5">
        <f t="shared" si="80"/>
        <v>8.5489</v>
      </c>
      <c r="BM11" s="5">
        <f t="shared" si="81"/>
        <v>8.5698</v>
      </c>
      <c r="BN11" s="5">
        <f t="shared" si="62"/>
        <v>8.596499999999999</v>
      </c>
      <c r="BO11" s="5">
        <f t="shared" si="63"/>
        <v>8.6128</v>
      </c>
      <c r="BP11" s="5">
        <f t="shared" si="64"/>
        <v>8.6355</v>
      </c>
      <c r="BQ11" s="5">
        <f t="shared" si="65"/>
        <v>8.6594</v>
      </c>
      <c r="BR11" s="5">
        <f t="shared" si="66"/>
        <v>8.6789</v>
      </c>
      <c r="BS11" s="5">
        <f t="shared" si="67"/>
        <v>8.694</v>
      </c>
      <c r="BT11" s="5">
        <f t="shared" si="68"/>
        <v>8.7169</v>
      </c>
      <c r="BU11" s="5">
        <f t="shared" si="69"/>
        <v>8.729600000000001</v>
      </c>
      <c r="BV11" s="5">
        <f t="shared" si="70"/>
        <v>8.7507</v>
      </c>
      <c r="BW11" s="5">
        <f t="shared" si="71"/>
        <v>8.768</v>
      </c>
      <c r="BX11" s="5">
        <f t="shared" si="72"/>
        <v>8.7815</v>
      </c>
      <c r="BY11" s="5">
        <f t="shared" si="73"/>
        <v>8.7978</v>
      </c>
      <c r="BZ11" s="5">
        <f t="shared" si="74"/>
        <v>8.8172</v>
      </c>
      <c r="CA11" s="5">
        <f t="shared" si="75"/>
        <v>8.8332</v>
      </c>
      <c r="CB11" s="5">
        <f t="shared" si="76"/>
        <v>8.8458</v>
      </c>
      <c r="CC11" s="5">
        <f t="shared" si="77"/>
        <v>8.862</v>
      </c>
      <c r="CD11" s="5">
        <f t="shared" si="78"/>
        <v>8.875</v>
      </c>
    </row>
    <row r="12" spans="1:82" ht="14.25">
      <c r="A12">
        <v>10</v>
      </c>
      <c r="B12" s="4"/>
      <c r="C12" s="4"/>
      <c r="D12" s="4"/>
      <c r="E12" s="4"/>
      <c r="F12" s="4"/>
      <c r="G12" s="4"/>
      <c r="H12" s="4"/>
      <c r="I12" s="4"/>
      <c r="J12" s="4"/>
      <c r="K12" s="4">
        <f t="shared" si="11"/>
        <v>0</v>
      </c>
      <c r="L12" s="4">
        <f t="shared" si="12"/>
        <v>0.9091</v>
      </c>
      <c r="M12" s="4">
        <f t="shared" si="13"/>
        <v>1.6666</v>
      </c>
      <c r="N12" s="4">
        <f t="shared" si="14"/>
        <v>2.3076</v>
      </c>
      <c r="O12" s="4">
        <f t="shared" si="15"/>
        <v>2.8572</v>
      </c>
      <c r="P12" s="4">
        <f t="shared" si="16"/>
        <v>3.3335</v>
      </c>
      <c r="Q12" s="4">
        <f t="shared" si="17"/>
        <v>3.75</v>
      </c>
      <c r="R12" s="4">
        <f t="shared" si="18"/>
        <v>4.1174</v>
      </c>
      <c r="S12" s="4">
        <f t="shared" si="19"/>
        <v>4.4448</v>
      </c>
      <c r="T12" s="4">
        <f t="shared" si="20"/>
        <v>4.7367</v>
      </c>
      <c r="U12" s="4">
        <f t="shared" si="21"/>
        <v>5</v>
      </c>
      <c r="V12" s="4">
        <f t="shared" si="22"/>
        <v>5.2382</v>
      </c>
      <c r="W12" s="4">
        <f t="shared" si="23"/>
        <v>5.454000000000001</v>
      </c>
      <c r="X12" s="4">
        <f t="shared" si="24"/>
        <v>5.6524</v>
      </c>
      <c r="Y12" s="4">
        <f t="shared" si="25"/>
        <v>5.8338</v>
      </c>
      <c r="Z12" s="4">
        <f t="shared" si="26"/>
        <v>6</v>
      </c>
      <c r="AA12" s="4">
        <f t="shared" si="27"/>
        <v>6.1536</v>
      </c>
      <c r="AB12" s="4">
        <f t="shared" si="28"/>
        <v>6.2968</v>
      </c>
      <c r="AC12" s="4">
        <f t="shared" si="29"/>
        <v>6.4277999999999995</v>
      </c>
      <c r="AD12" s="4">
        <f t="shared" si="30"/>
        <v>6.5512</v>
      </c>
      <c r="AE12" s="4">
        <f t="shared" si="31"/>
        <v>6.6659999999999995</v>
      </c>
      <c r="AF12" s="4">
        <f t="shared" si="32"/>
        <v>6.7745999999999995</v>
      </c>
      <c r="AG12" s="4">
        <f t="shared" si="33"/>
        <v>6.875</v>
      </c>
      <c r="AH12" s="4">
        <f t="shared" si="34"/>
        <v>6.968999999999999</v>
      </c>
      <c r="AI12" s="4">
        <f t="shared" si="35"/>
        <v>7.058399999999999</v>
      </c>
      <c r="AJ12" s="4">
        <f t="shared" si="36"/>
        <v>7.1425</v>
      </c>
      <c r="AK12" s="4">
        <f t="shared" si="37"/>
        <v>7.222799999999999</v>
      </c>
      <c r="AL12" s="4">
        <f t="shared" si="38"/>
        <v>7.2981</v>
      </c>
      <c r="AM12" s="4">
        <f t="shared" si="39"/>
        <v>7.3696</v>
      </c>
      <c r="AN12" s="4">
        <f t="shared" si="40"/>
        <v>7.435600000000001</v>
      </c>
      <c r="AO12" s="4">
        <f t="shared" si="41"/>
        <v>7.5</v>
      </c>
      <c r="AP12" s="4">
        <f t="shared" si="42"/>
        <v>7.5609</v>
      </c>
      <c r="AQ12" s="4">
        <f t="shared" si="43"/>
        <v>7.6192</v>
      </c>
      <c r="AR12" s="4">
        <f t="shared" si="44"/>
        <v>7.6758</v>
      </c>
      <c r="AS12" s="4">
        <f t="shared" si="45"/>
        <v>7.7282</v>
      </c>
      <c r="AT12" s="4">
        <f t="shared" si="46"/>
        <v>7.777</v>
      </c>
      <c r="AU12" s="4">
        <f t="shared" si="47"/>
        <v>7.8264000000000005</v>
      </c>
      <c r="AV12" s="4">
        <f t="shared" si="48"/>
        <v>7.8736</v>
      </c>
      <c r="AW12" s="4">
        <f t="shared" si="49"/>
        <v>7.915400000000001</v>
      </c>
      <c r="AX12" s="4">
        <f t="shared" si="50"/>
        <v>7.9599</v>
      </c>
      <c r="AY12" s="4">
        <f t="shared" si="51"/>
        <v>8</v>
      </c>
      <c r="AZ12" s="4">
        <f t="shared" si="52"/>
        <v>8.0401</v>
      </c>
      <c r="BA12" s="4">
        <f t="shared" si="53"/>
        <v>8.0766</v>
      </c>
      <c r="BB12" s="4">
        <f t="shared" si="54"/>
        <v>8.1141</v>
      </c>
      <c r="BC12" s="4">
        <f t="shared" si="55"/>
        <v>8.1488</v>
      </c>
      <c r="BD12" s="4">
        <f t="shared" si="56"/>
        <v>8.181</v>
      </c>
      <c r="BE12" s="4">
        <f t="shared" si="57"/>
        <v>8.2156</v>
      </c>
      <c r="BF12" s="4">
        <f t="shared" si="58"/>
        <v>8.2438</v>
      </c>
      <c r="BG12" s="4">
        <f t="shared" si="59"/>
        <v>8.2752</v>
      </c>
      <c r="BH12" s="4">
        <f t="shared" si="60"/>
        <v>8.3055</v>
      </c>
      <c r="BI12" s="5">
        <v>10</v>
      </c>
      <c r="BJ12" s="5">
        <f t="shared" si="61"/>
        <v>8.334999999999999</v>
      </c>
      <c r="BK12" s="5">
        <f t="shared" si="79"/>
        <v>8.3589</v>
      </c>
      <c r="BL12" s="5">
        <f t="shared" si="80"/>
        <v>8.387599999999999</v>
      </c>
      <c r="BM12" s="5">
        <f t="shared" si="81"/>
        <v>8.411100000000001</v>
      </c>
      <c r="BN12" s="5">
        <f t="shared" si="62"/>
        <v>8.440199999999999</v>
      </c>
      <c r="BO12" s="5">
        <f t="shared" si="63"/>
        <v>8.459</v>
      </c>
      <c r="BP12" s="5">
        <f t="shared" si="64"/>
        <v>8.484</v>
      </c>
      <c r="BQ12" s="5">
        <f t="shared" si="65"/>
        <v>8.5101</v>
      </c>
      <c r="BR12" s="5">
        <f t="shared" si="66"/>
        <v>8.5318</v>
      </c>
      <c r="BS12" s="5">
        <f t="shared" si="67"/>
        <v>8.5491</v>
      </c>
      <c r="BT12" s="5">
        <f t="shared" si="68"/>
        <v>8.574</v>
      </c>
      <c r="BU12" s="5">
        <f t="shared" si="69"/>
        <v>8.5888</v>
      </c>
      <c r="BV12" s="5">
        <f t="shared" si="70"/>
        <v>8.6118</v>
      </c>
      <c r="BW12" s="5">
        <f t="shared" si="71"/>
        <v>8.631</v>
      </c>
      <c r="BX12" s="5">
        <f t="shared" si="72"/>
        <v>8.6464</v>
      </c>
      <c r="BY12" s="5">
        <f t="shared" si="73"/>
        <v>8.6645</v>
      </c>
      <c r="BZ12" s="5">
        <f t="shared" si="74"/>
        <v>8.685599999999999</v>
      </c>
      <c r="CA12" s="5">
        <f t="shared" si="75"/>
        <v>8.703299999999999</v>
      </c>
      <c r="CB12" s="5">
        <f t="shared" si="76"/>
        <v>8.717600000000001</v>
      </c>
      <c r="CC12" s="5">
        <f t="shared" si="77"/>
        <v>8.735399999999998</v>
      </c>
      <c r="CD12" s="5">
        <f t="shared" si="78"/>
        <v>8.75</v>
      </c>
    </row>
    <row r="13" spans="1:82" ht="14.25">
      <c r="A13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f t="shared" si="12"/>
        <v>0</v>
      </c>
      <c r="M13" s="4">
        <f t="shared" si="13"/>
        <v>0.8333</v>
      </c>
      <c r="N13" s="4">
        <f t="shared" si="14"/>
        <v>1.5384</v>
      </c>
      <c r="O13" s="4">
        <f t="shared" si="15"/>
        <v>2.1429</v>
      </c>
      <c r="P13" s="4">
        <f t="shared" si="16"/>
        <v>2.6668</v>
      </c>
      <c r="Q13" s="4">
        <f t="shared" si="17"/>
        <v>3.125</v>
      </c>
      <c r="R13" s="4">
        <f t="shared" si="18"/>
        <v>3.5291999999999994</v>
      </c>
      <c r="S13" s="4">
        <f t="shared" si="19"/>
        <v>3.8891999999999998</v>
      </c>
      <c r="T13" s="4">
        <f t="shared" si="20"/>
        <v>4.2104</v>
      </c>
      <c r="U13" s="4">
        <f t="shared" si="21"/>
        <v>4.5</v>
      </c>
      <c r="V13" s="4">
        <f t="shared" si="22"/>
        <v>4.7620000000000005</v>
      </c>
      <c r="W13" s="4">
        <f t="shared" si="23"/>
        <v>4.9995</v>
      </c>
      <c r="X13" s="4">
        <f t="shared" si="24"/>
        <v>5.2176</v>
      </c>
      <c r="Y13" s="4">
        <f t="shared" si="25"/>
        <v>5.4171000000000005</v>
      </c>
      <c r="Z13" s="4">
        <f t="shared" si="26"/>
        <v>5.6000000000000005</v>
      </c>
      <c r="AA13" s="4">
        <f t="shared" si="27"/>
        <v>5.769</v>
      </c>
      <c r="AB13" s="4">
        <f t="shared" si="28"/>
        <v>5.9264</v>
      </c>
      <c r="AC13" s="4">
        <f t="shared" si="29"/>
        <v>6.0706999999999995</v>
      </c>
      <c r="AD13" s="4">
        <f t="shared" si="30"/>
        <v>6.2064</v>
      </c>
      <c r="AE13" s="4">
        <f t="shared" si="31"/>
        <v>6.3327</v>
      </c>
      <c r="AF13" s="4">
        <f t="shared" si="32"/>
        <v>6.452</v>
      </c>
      <c r="AG13" s="4">
        <f t="shared" si="33"/>
        <v>6.5625</v>
      </c>
      <c r="AH13" s="4">
        <f t="shared" si="34"/>
        <v>6.6659999999999995</v>
      </c>
      <c r="AI13" s="4">
        <f t="shared" si="35"/>
        <v>6.7642999999999995</v>
      </c>
      <c r="AJ13" s="4">
        <f t="shared" si="36"/>
        <v>6.8568</v>
      </c>
      <c r="AK13" s="4">
        <f t="shared" si="37"/>
        <v>6.944999999999999</v>
      </c>
      <c r="AL13" s="4">
        <f t="shared" si="38"/>
        <v>7.027799999999999</v>
      </c>
      <c r="AM13" s="4">
        <f t="shared" si="39"/>
        <v>7.1064</v>
      </c>
      <c r="AN13" s="4">
        <f t="shared" si="40"/>
        <v>7.179200000000001</v>
      </c>
      <c r="AO13" s="4">
        <f t="shared" si="41"/>
        <v>7.25</v>
      </c>
      <c r="AP13" s="4">
        <f t="shared" si="42"/>
        <v>7.317</v>
      </c>
      <c r="AQ13" s="4">
        <f t="shared" si="43"/>
        <v>7.3811</v>
      </c>
      <c r="AR13" s="4">
        <f t="shared" si="44"/>
        <v>7.4432</v>
      </c>
      <c r="AS13" s="4">
        <f t="shared" si="45"/>
        <v>7.5009</v>
      </c>
      <c r="AT13" s="4">
        <f t="shared" si="46"/>
        <v>7.5548</v>
      </c>
      <c r="AU13" s="4">
        <f t="shared" si="47"/>
        <v>7.609</v>
      </c>
      <c r="AV13" s="4">
        <f t="shared" si="48"/>
        <v>7.6608</v>
      </c>
      <c r="AW13" s="4">
        <f t="shared" si="49"/>
        <v>7.7071000000000005</v>
      </c>
      <c r="AX13" s="4">
        <f t="shared" si="50"/>
        <v>7.7558</v>
      </c>
      <c r="AY13" s="4">
        <f t="shared" si="51"/>
        <v>7.800000000000001</v>
      </c>
      <c r="AZ13" s="4">
        <f t="shared" si="52"/>
        <v>7.843999999999999</v>
      </c>
      <c r="BA13" s="4">
        <f t="shared" si="53"/>
        <v>7.8843</v>
      </c>
      <c r="BB13" s="4">
        <f t="shared" si="54"/>
        <v>7.925400000000001</v>
      </c>
      <c r="BC13" s="4">
        <f t="shared" si="55"/>
        <v>7.9636000000000005</v>
      </c>
      <c r="BD13" s="4">
        <f t="shared" si="56"/>
        <v>7.999199999999999</v>
      </c>
      <c r="BE13" s="4">
        <f t="shared" si="57"/>
        <v>8.037</v>
      </c>
      <c r="BF13" s="4">
        <f t="shared" si="58"/>
        <v>8.0684</v>
      </c>
      <c r="BG13" s="4">
        <f t="shared" si="59"/>
        <v>8.1028</v>
      </c>
      <c r="BH13" s="4">
        <f t="shared" si="60"/>
        <v>8.136000000000001</v>
      </c>
      <c r="BI13" s="5">
        <v>11</v>
      </c>
      <c r="BJ13" s="5">
        <f t="shared" si="61"/>
        <v>8.168299999999999</v>
      </c>
      <c r="BK13" s="5">
        <f t="shared" si="79"/>
        <v>8.195</v>
      </c>
      <c r="BL13" s="5">
        <f t="shared" si="80"/>
        <v>8.2263</v>
      </c>
      <c r="BM13" s="5">
        <f t="shared" si="81"/>
        <v>8.2524</v>
      </c>
      <c r="BN13" s="5">
        <f t="shared" si="62"/>
        <v>8.2839</v>
      </c>
      <c r="BO13" s="5">
        <f t="shared" si="63"/>
        <v>8.3052</v>
      </c>
      <c r="BP13" s="5">
        <f t="shared" si="64"/>
        <v>8.3325</v>
      </c>
      <c r="BQ13" s="5">
        <f t="shared" si="65"/>
        <v>8.3608</v>
      </c>
      <c r="BR13" s="5">
        <f t="shared" si="66"/>
        <v>8.3847</v>
      </c>
      <c r="BS13" s="5">
        <f t="shared" si="67"/>
        <v>8.4042</v>
      </c>
      <c r="BT13" s="5">
        <f t="shared" si="68"/>
        <v>8.4311</v>
      </c>
      <c r="BU13" s="5">
        <f t="shared" si="69"/>
        <v>8.448</v>
      </c>
      <c r="BV13" s="5">
        <f t="shared" si="70"/>
        <v>8.4729</v>
      </c>
      <c r="BW13" s="5">
        <f t="shared" si="71"/>
        <v>8.494</v>
      </c>
      <c r="BX13" s="5">
        <f t="shared" si="72"/>
        <v>8.5113</v>
      </c>
      <c r="BY13" s="5">
        <f t="shared" si="73"/>
        <v>8.5312</v>
      </c>
      <c r="BZ13" s="5">
        <f t="shared" si="74"/>
        <v>8.554</v>
      </c>
      <c r="CA13" s="5">
        <f t="shared" si="75"/>
        <v>8.5734</v>
      </c>
      <c r="CB13" s="5">
        <f t="shared" si="76"/>
        <v>8.589400000000001</v>
      </c>
      <c r="CC13" s="5">
        <f t="shared" si="77"/>
        <v>8.608799999999999</v>
      </c>
      <c r="CD13" s="5">
        <f t="shared" si="78"/>
        <v>8.625</v>
      </c>
    </row>
    <row r="14" spans="1:82" ht="14.25">
      <c r="A14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>
        <f t="shared" si="13"/>
        <v>0</v>
      </c>
      <c r="N14" s="4">
        <f t="shared" si="14"/>
        <v>0.7692</v>
      </c>
      <c r="O14" s="4">
        <f t="shared" si="15"/>
        <v>1.4286</v>
      </c>
      <c r="P14" s="4">
        <f t="shared" si="16"/>
        <v>2.0000999999999998</v>
      </c>
      <c r="Q14" s="4">
        <f t="shared" si="17"/>
        <v>2.5</v>
      </c>
      <c r="R14" s="4">
        <f t="shared" si="18"/>
        <v>2.941</v>
      </c>
      <c r="S14" s="4">
        <f t="shared" si="19"/>
        <v>3.3335999999999997</v>
      </c>
      <c r="T14" s="4">
        <f t="shared" si="20"/>
        <v>3.6841</v>
      </c>
      <c r="U14" s="4">
        <f t="shared" si="21"/>
        <v>4</v>
      </c>
      <c r="V14" s="4">
        <f t="shared" si="22"/>
        <v>4.2858</v>
      </c>
      <c r="W14" s="4">
        <f t="shared" si="23"/>
        <v>4.545</v>
      </c>
      <c r="X14" s="4">
        <f t="shared" si="24"/>
        <v>4.7828</v>
      </c>
      <c r="Y14" s="4">
        <f t="shared" si="25"/>
        <v>5.0004</v>
      </c>
      <c r="Z14" s="4">
        <f t="shared" si="26"/>
        <v>5.2</v>
      </c>
      <c r="AA14" s="4">
        <f t="shared" si="27"/>
        <v>5.3844</v>
      </c>
      <c r="AB14" s="4">
        <f t="shared" si="28"/>
        <v>5.556</v>
      </c>
      <c r="AC14" s="4">
        <f t="shared" si="29"/>
        <v>5.7136</v>
      </c>
      <c r="AD14" s="4">
        <f t="shared" si="30"/>
        <v>5.8616</v>
      </c>
      <c r="AE14" s="4">
        <f t="shared" si="31"/>
        <v>5.9994</v>
      </c>
      <c r="AF14" s="4">
        <f t="shared" si="32"/>
        <v>6.1294</v>
      </c>
      <c r="AG14" s="4">
        <f t="shared" si="33"/>
        <v>6.25</v>
      </c>
      <c r="AH14" s="4">
        <f t="shared" si="34"/>
        <v>6.3629999999999995</v>
      </c>
      <c r="AI14" s="4">
        <f t="shared" si="35"/>
        <v>6.470199999999999</v>
      </c>
      <c r="AJ14" s="4">
        <f t="shared" si="36"/>
        <v>6.5711</v>
      </c>
      <c r="AK14" s="4">
        <f t="shared" si="37"/>
        <v>6.667199999999999</v>
      </c>
      <c r="AL14" s="4">
        <f t="shared" si="38"/>
        <v>6.757499999999999</v>
      </c>
      <c r="AM14" s="4">
        <f t="shared" si="39"/>
        <v>6.8431999999999995</v>
      </c>
      <c r="AN14" s="4">
        <f t="shared" si="40"/>
        <v>6.9228000000000005</v>
      </c>
      <c r="AO14" s="4">
        <f t="shared" si="41"/>
        <v>7</v>
      </c>
      <c r="AP14" s="4">
        <f t="shared" si="42"/>
        <v>7.0731</v>
      </c>
      <c r="AQ14" s="4">
        <f t="shared" si="43"/>
        <v>7.143</v>
      </c>
      <c r="AR14" s="4">
        <f t="shared" si="44"/>
        <v>7.2106</v>
      </c>
      <c r="AS14" s="4">
        <f t="shared" si="45"/>
        <v>7.2736</v>
      </c>
      <c r="AT14" s="4">
        <f t="shared" si="46"/>
        <v>7.3326</v>
      </c>
      <c r="AU14" s="4">
        <f t="shared" si="47"/>
        <v>7.3916</v>
      </c>
      <c r="AV14" s="4">
        <f t="shared" si="48"/>
        <v>7.4479999999999995</v>
      </c>
      <c r="AW14" s="4">
        <f t="shared" si="49"/>
        <v>7.4988</v>
      </c>
      <c r="AX14" s="4">
        <f t="shared" si="50"/>
        <v>7.5517</v>
      </c>
      <c r="AY14" s="4">
        <f t="shared" si="51"/>
        <v>7.6000000000000005</v>
      </c>
      <c r="AZ14" s="4">
        <f t="shared" si="52"/>
        <v>7.6479</v>
      </c>
      <c r="BA14" s="4">
        <f t="shared" si="53"/>
        <v>7.692</v>
      </c>
      <c r="BB14" s="4">
        <f t="shared" si="54"/>
        <v>7.7367</v>
      </c>
      <c r="BC14" s="4">
        <f t="shared" si="55"/>
        <v>7.7784</v>
      </c>
      <c r="BD14" s="4">
        <f t="shared" si="56"/>
        <v>7.817399999999999</v>
      </c>
      <c r="BE14" s="4">
        <f t="shared" si="57"/>
        <v>7.8584000000000005</v>
      </c>
      <c r="BF14" s="4">
        <f t="shared" si="58"/>
        <v>7.893</v>
      </c>
      <c r="BG14" s="4">
        <f t="shared" si="59"/>
        <v>7.9304</v>
      </c>
      <c r="BH14" s="4">
        <f t="shared" si="60"/>
        <v>7.966500000000001</v>
      </c>
      <c r="BI14" s="5">
        <v>12</v>
      </c>
      <c r="BJ14" s="5">
        <f t="shared" si="61"/>
        <v>8.0016</v>
      </c>
      <c r="BK14" s="5">
        <f t="shared" si="79"/>
        <v>8.0311</v>
      </c>
      <c r="BL14" s="5">
        <f t="shared" si="80"/>
        <v>8.065</v>
      </c>
      <c r="BM14" s="5">
        <f t="shared" si="81"/>
        <v>8.0937</v>
      </c>
      <c r="BN14" s="5">
        <f t="shared" si="62"/>
        <v>8.1276</v>
      </c>
      <c r="BO14" s="5">
        <f t="shared" si="63"/>
        <v>8.151399999999999</v>
      </c>
      <c r="BP14" s="5">
        <f t="shared" si="64"/>
        <v>8.181</v>
      </c>
      <c r="BQ14" s="5">
        <f t="shared" si="65"/>
        <v>8.2115</v>
      </c>
      <c r="BR14" s="5">
        <f t="shared" si="66"/>
        <v>8.2376</v>
      </c>
      <c r="BS14" s="5">
        <f t="shared" si="67"/>
        <v>8.2593</v>
      </c>
      <c r="BT14" s="5">
        <f t="shared" si="68"/>
        <v>8.2882</v>
      </c>
      <c r="BU14" s="5">
        <f t="shared" si="69"/>
        <v>8.3072</v>
      </c>
      <c r="BV14" s="5">
        <f t="shared" si="70"/>
        <v>8.334</v>
      </c>
      <c r="BW14" s="5">
        <f t="shared" si="71"/>
        <v>8.357000000000001</v>
      </c>
      <c r="BX14" s="5">
        <f t="shared" si="72"/>
        <v>8.3762</v>
      </c>
      <c r="BY14" s="5">
        <f t="shared" si="73"/>
        <v>8.3979</v>
      </c>
      <c r="BZ14" s="5">
        <f t="shared" si="74"/>
        <v>8.4224</v>
      </c>
      <c r="CA14" s="5">
        <f t="shared" si="75"/>
        <v>8.443499999999998</v>
      </c>
      <c r="CB14" s="5">
        <f t="shared" si="76"/>
        <v>8.4612</v>
      </c>
      <c r="CC14" s="5">
        <f t="shared" si="77"/>
        <v>8.482199999999999</v>
      </c>
      <c r="CD14" s="5">
        <f t="shared" si="78"/>
        <v>8.5</v>
      </c>
    </row>
    <row r="15" spans="1:82" ht="14.25">
      <c r="A15">
        <v>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f t="shared" si="14"/>
        <v>0</v>
      </c>
      <c r="O15" s="4">
        <f t="shared" si="15"/>
        <v>0.7143</v>
      </c>
      <c r="P15" s="4">
        <f t="shared" si="16"/>
        <v>1.3334</v>
      </c>
      <c r="Q15" s="4">
        <f t="shared" si="17"/>
        <v>1.875</v>
      </c>
      <c r="R15" s="4">
        <f t="shared" si="18"/>
        <v>2.3528</v>
      </c>
      <c r="S15" s="4">
        <f t="shared" si="19"/>
        <v>2.778</v>
      </c>
      <c r="T15" s="4">
        <f t="shared" si="20"/>
        <v>3.1578</v>
      </c>
      <c r="U15" s="4">
        <f t="shared" si="21"/>
        <v>3.5</v>
      </c>
      <c r="V15" s="4">
        <f t="shared" si="22"/>
        <v>3.8096</v>
      </c>
      <c r="W15" s="4">
        <f t="shared" si="23"/>
        <v>4.0905000000000005</v>
      </c>
      <c r="X15" s="4">
        <f t="shared" si="24"/>
        <v>4.348</v>
      </c>
      <c r="Y15" s="4">
        <f t="shared" si="25"/>
        <v>4.5837</v>
      </c>
      <c r="Z15" s="4">
        <f t="shared" si="26"/>
        <v>4.800000000000001</v>
      </c>
      <c r="AA15" s="4">
        <f t="shared" si="27"/>
        <v>4.9998</v>
      </c>
      <c r="AB15" s="4">
        <f t="shared" si="28"/>
        <v>5.1856</v>
      </c>
      <c r="AC15" s="4">
        <f t="shared" si="29"/>
        <v>5.3565</v>
      </c>
      <c r="AD15" s="4">
        <f t="shared" si="30"/>
        <v>5.5168</v>
      </c>
      <c r="AE15" s="4">
        <f t="shared" si="31"/>
        <v>5.6661</v>
      </c>
      <c r="AF15" s="4">
        <f t="shared" si="32"/>
        <v>5.8068</v>
      </c>
      <c r="AG15" s="4">
        <f t="shared" si="33"/>
        <v>5.9375</v>
      </c>
      <c r="AH15" s="4">
        <f t="shared" si="34"/>
        <v>6.06</v>
      </c>
      <c r="AI15" s="4">
        <f t="shared" si="35"/>
        <v>6.176099999999999</v>
      </c>
      <c r="AJ15" s="4">
        <f t="shared" si="36"/>
        <v>6.2854</v>
      </c>
      <c r="AK15" s="4">
        <f t="shared" si="37"/>
        <v>6.3894</v>
      </c>
      <c r="AL15" s="4">
        <f t="shared" si="38"/>
        <v>6.4872</v>
      </c>
      <c r="AM15" s="4">
        <f t="shared" si="39"/>
        <v>6.58</v>
      </c>
      <c r="AN15" s="4">
        <f t="shared" si="40"/>
        <v>6.6664</v>
      </c>
      <c r="AO15" s="4">
        <f t="shared" si="41"/>
        <v>6.75</v>
      </c>
      <c r="AP15" s="4">
        <f t="shared" si="42"/>
        <v>6.8292</v>
      </c>
      <c r="AQ15" s="4">
        <f t="shared" si="43"/>
        <v>6.9049000000000005</v>
      </c>
      <c r="AR15" s="4">
        <f t="shared" si="44"/>
        <v>6.978</v>
      </c>
      <c r="AS15" s="4">
        <f t="shared" si="45"/>
        <v>7.0463000000000005</v>
      </c>
      <c r="AT15" s="4">
        <f t="shared" si="46"/>
        <v>7.1104</v>
      </c>
      <c r="AU15" s="4">
        <f t="shared" si="47"/>
        <v>7.1742</v>
      </c>
      <c r="AV15" s="4">
        <f t="shared" si="48"/>
        <v>7.2352</v>
      </c>
      <c r="AW15" s="4">
        <f t="shared" si="49"/>
        <v>7.290500000000001</v>
      </c>
      <c r="AX15" s="4">
        <f t="shared" si="50"/>
        <v>7.3476</v>
      </c>
      <c r="AY15" s="4">
        <f t="shared" si="51"/>
        <v>7.4</v>
      </c>
      <c r="AZ15" s="4">
        <f t="shared" si="52"/>
        <v>7.4517999999999995</v>
      </c>
      <c r="BA15" s="4">
        <f t="shared" si="53"/>
        <v>7.4997</v>
      </c>
      <c r="BB15" s="4">
        <f t="shared" si="54"/>
        <v>7.548</v>
      </c>
      <c r="BC15" s="4">
        <f t="shared" si="55"/>
        <v>7.5932</v>
      </c>
      <c r="BD15" s="4">
        <f t="shared" si="56"/>
        <v>7.635599999999999</v>
      </c>
      <c r="BE15" s="4">
        <f t="shared" si="57"/>
        <v>7.6798</v>
      </c>
      <c r="BF15" s="4">
        <f t="shared" si="58"/>
        <v>7.7176</v>
      </c>
      <c r="BG15" s="4">
        <f t="shared" si="59"/>
        <v>7.758</v>
      </c>
      <c r="BH15" s="4">
        <f t="shared" si="60"/>
        <v>7.797000000000001</v>
      </c>
      <c r="BI15" s="5">
        <v>13</v>
      </c>
      <c r="BJ15" s="5">
        <f t="shared" si="61"/>
        <v>7.834899999999999</v>
      </c>
      <c r="BK15" s="5">
        <f t="shared" si="79"/>
        <v>7.8671999999999995</v>
      </c>
      <c r="BL15" s="5">
        <f t="shared" si="80"/>
        <v>7.9037</v>
      </c>
      <c r="BM15" s="5">
        <f t="shared" si="81"/>
        <v>7.9350000000000005</v>
      </c>
      <c r="BN15" s="5">
        <f t="shared" si="62"/>
        <v>7.971299999999999</v>
      </c>
      <c r="BO15" s="5">
        <f t="shared" si="63"/>
        <v>7.997599999999999</v>
      </c>
      <c r="BP15" s="5">
        <f t="shared" si="64"/>
        <v>8.0295</v>
      </c>
      <c r="BQ15" s="5">
        <f t="shared" si="65"/>
        <v>8.062199999999999</v>
      </c>
      <c r="BR15" s="5">
        <f t="shared" si="66"/>
        <v>8.0905</v>
      </c>
      <c r="BS15" s="5">
        <f t="shared" si="67"/>
        <v>8.1144</v>
      </c>
      <c r="BT15" s="5">
        <f t="shared" si="68"/>
        <v>8.1453</v>
      </c>
      <c r="BU15" s="5">
        <f t="shared" si="69"/>
        <v>8.166400000000001</v>
      </c>
      <c r="BV15" s="5">
        <f t="shared" si="70"/>
        <v>8.1951</v>
      </c>
      <c r="BW15" s="5">
        <f t="shared" si="71"/>
        <v>8.22</v>
      </c>
      <c r="BX15" s="5">
        <f t="shared" si="72"/>
        <v>8.2411</v>
      </c>
      <c r="BY15" s="5">
        <f t="shared" si="73"/>
        <v>8.2646</v>
      </c>
      <c r="BZ15" s="5">
        <f t="shared" si="74"/>
        <v>8.290799999999999</v>
      </c>
      <c r="CA15" s="5">
        <f t="shared" si="75"/>
        <v>8.3136</v>
      </c>
      <c r="CB15" s="5">
        <f t="shared" si="76"/>
        <v>8.333</v>
      </c>
      <c r="CC15" s="5">
        <f t="shared" si="77"/>
        <v>8.355599999999999</v>
      </c>
      <c r="CD15" s="5">
        <f t="shared" si="78"/>
        <v>8.375</v>
      </c>
    </row>
    <row r="16" spans="1:82" ht="14.25">
      <c r="A16">
        <v>14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f t="shared" si="15"/>
        <v>0</v>
      </c>
      <c r="P16" s="4">
        <f t="shared" si="16"/>
        <v>0.6667</v>
      </c>
      <c r="Q16" s="4">
        <f t="shared" si="17"/>
        <v>1.25</v>
      </c>
      <c r="R16" s="4">
        <f t="shared" si="18"/>
        <v>1.7645999999999997</v>
      </c>
      <c r="S16" s="4">
        <f t="shared" si="19"/>
        <v>2.2224</v>
      </c>
      <c r="T16" s="4">
        <f t="shared" si="20"/>
        <v>2.6315</v>
      </c>
      <c r="U16" s="4">
        <f t="shared" si="21"/>
        <v>3</v>
      </c>
      <c r="V16" s="4">
        <f t="shared" si="22"/>
        <v>3.3334</v>
      </c>
      <c r="W16" s="4">
        <f t="shared" si="23"/>
        <v>3.636</v>
      </c>
      <c r="X16" s="4">
        <f t="shared" si="24"/>
        <v>3.9132000000000002</v>
      </c>
      <c r="Y16" s="4">
        <f t="shared" si="25"/>
        <v>4.167</v>
      </c>
      <c r="Z16" s="4">
        <f t="shared" si="26"/>
        <v>4.4</v>
      </c>
      <c r="AA16" s="4">
        <f t="shared" si="27"/>
        <v>4.6152</v>
      </c>
      <c r="AB16" s="4">
        <f t="shared" si="28"/>
        <v>4.8152</v>
      </c>
      <c r="AC16" s="4">
        <f t="shared" si="29"/>
        <v>4.9994</v>
      </c>
      <c r="AD16" s="4">
        <f t="shared" si="30"/>
        <v>5.172</v>
      </c>
      <c r="AE16" s="4">
        <f t="shared" si="31"/>
        <v>5.3328</v>
      </c>
      <c r="AF16" s="4">
        <f t="shared" si="32"/>
        <v>5.4841999999999995</v>
      </c>
      <c r="AG16" s="4">
        <f t="shared" si="33"/>
        <v>5.625</v>
      </c>
      <c r="AH16" s="4">
        <f t="shared" si="34"/>
        <v>5.757</v>
      </c>
      <c r="AI16" s="4">
        <f t="shared" si="35"/>
        <v>5.882</v>
      </c>
      <c r="AJ16" s="4">
        <f t="shared" si="36"/>
        <v>5.9997</v>
      </c>
      <c r="AK16" s="4">
        <f t="shared" si="37"/>
        <v>6.1116</v>
      </c>
      <c r="AL16" s="4">
        <f t="shared" si="38"/>
        <v>6.2169</v>
      </c>
      <c r="AM16" s="4">
        <f t="shared" si="39"/>
        <v>6.3168</v>
      </c>
      <c r="AN16" s="4">
        <f t="shared" si="40"/>
        <v>6.41</v>
      </c>
      <c r="AO16" s="4">
        <f t="shared" si="41"/>
        <v>6.5</v>
      </c>
      <c r="AP16" s="4">
        <f t="shared" si="42"/>
        <v>6.5853</v>
      </c>
      <c r="AQ16" s="4">
        <f t="shared" si="43"/>
        <v>6.6668</v>
      </c>
      <c r="AR16" s="4">
        <f t="shared" si="44"/>
        <v>6.7454</v>
      </c>
      <c r="AS16" s="4">
        <f t="shared" si="45"/>
        <v>6.819</v>
      </c>
      <c r="AT16" s="4">
        <f t="shared" si="46"/>
        <v>6.8882</v>
      </c>
      <c r="AU16" s="4">
        <f t="shared" si="47"/>
        <v>6.9568</v>
      </c>
      <c r="AV16" s="4">
        <f t="shared" si="48"/>
        <v>7.022399999999999</v>
      </c>
      <c r="AW16" s="4">
        <f t="shared" si="49"/>
        <v>7.0822</v>
      </c>
      <c r="AX16" s="4">
        <f t="shared" si="50"/>
        <v>7.1435</v>
      </c>
      <c r="AY16" s="4">
        <f t="shared" si="51"/>
        <v>7.2</v>
      </c>
      <c r="AZ16" s="4">
        <f t="shared" si="52"/>
        <v>7.2557</v>
      </c>
      <c r="BA16" s="4">
        <f t="shared" si="53"/>
        <v>7.3074</v>
      </c>
      <c r="BB16" s="4">
        <f t="shared" si="54"/>
        <v>7.3593</v>
      </c>
      <c r="BC16" s="4">
        <f t="shared" si="55"/>
        <v>7.408</v>
      </c>
      <c r="BD16" s="4">
        <f t="shared" si="56"/>
        <v>7.453799999999999</v>
      </c>
      <c r="BE16" s="4">
        <f t="shared" si="57"/>
        <v>7.501200000000001</v>
      </c>
      <c r="BF16" s="4">
        <f t="shared" si="58"/>
        <v>7.5422</v>
      </c>
      <c r="BG16" s="4">
        <f t="shared" si="59"/>
        <v>7.5855999999999995</v>
      </c>
      <c r="BH16" s="4">
        <f t="shared" si="60"/>
        <v>7.6275</v>
      </c>
      <c r="BI16" s="5">
        <v>14</v>
      </c>
      <c r="BJ16" s="5">
        <f t="shared" si="61"/>
        <v>7.6682</v>
      </c>
      <c r="BK16" s="5">
        <f t="shared" si="79"/>
        <v>7.7033</v>
      </c>
      <c r="BL16" s="5">
        <f t="shared" si="80"/>
        <v>7.7424</v>
      </c>
      <c r="BM16" s="5">
        <f t="shared" si="81"/>
        <v>7.7763</v>
      </c>
      <c r="BN16" s="5">
        <f t="shared" si="62"/>
        <v>7.8149999999999995</v>
      </c>
      <c r="BO16" s="5">
        <f t="shared" si="63"/>
        <v>7.8438</v>
      </c>
      <c r="BP16" s="5">
        <f t="shared" si="64"/>
        <v>7.878</v>
      </c>
      <c r="BQ16" s="5">
        <f t="shared" si="65"/>
        <v>7.9129</v>
      </c>
      <c r="BR16" s="5">
        <f t="shared" si="66"/>
        <v>7.9434000000000005</v>
      </c>
      <c r="BS16" s="5">
        <f t="shared" si="67"/>
        <v>7.9695</v>
      </c>
      <c r="BT16" s="5">
        <f t="shared" si="68"/>
        <v>8.0024</v>
      </c>
      <c r="BU16" s="5">
        <f t="shared" si="69"/>
        <v>8.0256</v>
      </c>
      <c r="BV16" s="5">
        <f t="shared" si="70"/>
        <v>8.0562</v>
      </c>
      <c r="BW16" s="5">
        <f t="shared" si="71"/>
        <v>8.083</v>
      </c>
      <c r="BX16" s="5">
        <f t="shared" si="72"/>
        <v>8.106</v>
      </c>
      <c r="BY16" s="5">
        <f t="shared" si="73"/>
        <v>8.1313</v>
      </c>
      <c r="BZ16" s="5">
        <f t="shared" si="74"/>
        <v>8.1592</v>
      </c>
      <c r="CA16" s="5">
        <f t="shared" si="75"/>
        <v>8.1837</v>
      </c>
      <c r="CB16" s="5">
        <f t="shared" si="76"/>
        <v>8.2048</v>
      </c>
      <c r="CC16" s="5">
        <f t="shared" si="77"/>
        <v>8.229</v>
      </c>
      <c r="CD16" s="5">
        <f t="shared" si="78"/>
        <v>8.25</v>
      </c>
    </row>
    <row r="17" spans="1:82" ht="14.25">
      <c r="A17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16"/>
        <v>0</v>
      </c>
      <c r="Q17" s="4">
        <f t="shared" si="17"/>
        <v>0.625</v>
      </c>
      <c r="R17" s="4">
        <f t="shared" si="18"/>
        <v>1.1764</v>
      </c>
      <c r="S17" s="4">
        <f t="shared" si="19"/>
        <v>1.6667999999999998</v>
      </c>
      <c r="T17" s="4">
        <f t="shared" si="20"/>
        <v>2.1052</v>
      </c>
      <c r="U17" s="4">
        <f t="shared" si="21"/>
        <v>2.5</v>
      </c>
      <c r="V17" s="4">
        <f t="shared" si="22"/>
        <v>2.8572</v>
      </c>
      <c r="W17" s="4">
        <f t="shared" si="23"/>
        <v>3.1815</v>
      </c>
      <c r="X17" s="4">
        <f t="shared" si="24"/>
        <v>3.4784</v>
      </c>
      <c r="Y17" s="4">
        <f t="shared" si="25"/>
        <v>3.7503</v>
      </c>
      <c r="Z17" s="4">
        <f t="shared" si="26"/>
        <v>4</v>
      </c>
      <c r="AA17" s="4">
        <f t="shared" si="27"/>
        <v>4.2306</v>
      </c>
      <c r="AB17" s="4">
        <f t="shared" si="28"/>
        <v>4.4448</v>
      </c>
      <c r="AC17" s="4">
        <f t="shared" si="29"/>
        <v>4.6423</v>
      </c>
      <c r="AD17" s="4">
        <f t="shared" si="30"/>
        <v>4.8271999999999995</v>
      </c>
      <c r="AE17" s="4">
        <f t="shared" si="31"/>
        <v>4.999499999999999</v>
      </c>
      <c r="AF17" s="4">
        <f t="shared" si="32"/>
        <v>5.1616</v>
      </c>
      <c r="AG17" s="4">
        <f t="shared" si="33"/>
        <v>5.3125</v>
      </c>
      <c r="AH17" s="4">
        <f t="shared" si="34"/>
        <v>5.454</v>
      </c>
      <c r="AI17" s="4">
        <f t="shared" si="35"/>
        <v>5.587899999999999</v>
      </c>
      <c r="AJ17" s="4">
        <f t="shared" si="36"/>
        <v>5.714</v>
      </c>
      <c r="AK17" s="4">
        <f t="shared" si="37"/>
        <v>5.8338</v>
      </c>
      <c r="AL17" s="4">
        <f t="shared" si="38"/>
        <v>5.9466</v>
      </c>
      <c r="AM17" s="4">
        <f t="shared" si="39"/>
        <v>6.053599999999999</v>
      </c>
      <c r="AN17" s="4">
        <f t="shared" si="40"/>
        <v>6.153600000000001</v>
      </c>
      <c r="AO17" s="4">
        <f t="shared" si="41"/>
        <v>6.25</v>
      </c>
      <c r="AP17" s="4">
        <f t="shared" si="42"/>
        <v>6.3414</v>
      </c>
      <c r="AQ17" s="4">
        <f t="shared" si="43"/>
        <v>6.4287</v>
      </c>
      <c r="AR17" s="4">
        <f t="shared" si="44"/>
        <v>6.5128</v>
      </c>
      <c r="AS17" s="4">
        <f t="shared" si="45"/>
        <v>6.5917</v>
      </c>
      <c r="AT17" s="4">
        <f t="shared" si="46"/>
        <v>6.666</v>
      </c>
      <c r="AU17" s="4">
        <f t="shared" si="47"/>
        <v>6.739400000000001</v>
      </c>
      <c r="AV17" s="4">
        <f t="shared" si="48"/>
        <v>6.8096</v>
      </c>
      <c r="AW17" s="4">
        <f t="shared" si="49"/>
        <v>6.873900000000001</v>
      </c>
      <c r="AX17" s="4">
        <f t="shared" si="50"/>
        <v>6.9394</v>
      </c>
      <c r="AY17" s="4">
        <f t="shared" si="51"/>
        <v>7</v>
      </c>
      <c r="AZ17" s="4">
        <f t="shared" si="52"/>
        <v>7.0596</v>
      </c>
      <c r="BA17" s="4">
        <f t="shared" si="53"/>
        <v>7.1151</v>
      </c>
      <c r="BB17" s="4">
        <f t="shared" si="54"/>
        <v>7.1706</v>
      </c>
      <c r="BC17" s="4">
        <f t="shared" si="55"/>
        <v>7.2228</v>
      </c>
      <c r="BD17" s="4">
        <f t="shared" si="56"/>
        <v>7.271999999999999</v>
      </c>
      <c r="BE17" s="4">
        <f t="shared" si="57"/>
        <v>7.3226</v>
      </c>
      <c r="BF17" s="4">
        <f t="shared" si="58"/>
        <v>7.3668</v>
      </c>
      <c r="BG17" s="4">
        <f t="shared" si="59"/>
        <v>7.4132</v>
      </c>
      <c r="BH17" s="4">
        <f t="shared" si="60"/>
        <v>7.458</v>
      </c>
      <c r="BI17" s="5">
        <v>15</v>
      </c>
      <c r="BJ17" s="5">
        <f t="shared" si="61"/>
        <v>7.501499999999999</v>
      </c>
      <c r="BK17" s="5">
        <f t="shared" si="79"/>
        <v>7.5394</v>
      </c>
      <c r="BL17" s="5">
        <f t="shared" si="80"/>
        <v>7.5811</v>
      </c>
      <c r="BM17" s="5">
        <f t="shared" si="81"/>
        <v>7.6176</v>
      </c>
      <c r="BN17" s="5">
        <f t="shared" si="62"/>
        <v>7.6587</v>
      </c>
      <c r="BO17" s="5">
        <f t="shared" si="63"/>
        <v>7.6899999999999995</v>
      </c>
      <c r="BP17" s="5">
        <f t="shared" si="64"/>
        <v>7.7265</v>
      </c>
      <c r="BQ17" s="5">
        <f t="shared" si="65"/>
        <v>7.763599999999999</v>
      </c>
      <c r="BR17" s="5">
        <f t="shared" si="66"/>
        <v>7.7963000000000005</v>
      </c>
      <c r="BS17" s="5">
        <f t="shared" si="67"/>
        <v>7.8246</v>
      </c>
      <c r="BT17" s="5">
        <f t="shared" si="68"/>
        <v>7.8595</v>
      </c>
      <c r="BU17" s="5">
        <f t="shared" si="69"/>
        <v>7.8848</v>
      </c>
      <c r="BV17" s="5">
        <f t="shared" si="70"/>
        <v>7.9173</v>
      </c>
      <c r="BW17" s="5">
        <f t="shared" si="71"/>
        <v>7.946000000000001</v>
      </c>
      <c r="BX17" s="5">
        <f t="shared" si="72"/>
        <v>7.9709</v>
      </c>
      <c r="BY17" s="5">
        <f t="shared" si="73"/>
        <v>7.998</v>
      </c>
      <c r="BZ17" s="5">
        <f t="shared" si="74"/>
        <v>8.0276</v>
      </c>
      <c r="CA17" s="5">
        <f t="shared" si="75"/>
        <v>8.053799999999999</v>
      </c>
      <c r="CB17" s="5">
        <f t="shared" si="76"/>
        <v>8.076600000000001</v>
      </c>
      <c r="CC17" s="5">
        <f t="shared" si="77"/>
        <v>8.1024</v>
      </c>
      <c r="CD17" s="5">
        <f t="shared" si="78"/>
        <v>8.125</v>
      </c>
    </row>
    <row r="18" spans="1:82" ht="14.25">
      <c r="A18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f t="shared" si="17"/>
        <v>0</v>
      </c>
      <c r="R18" s="4">
        <f t="shared" si="18"/>
        <v>0.5882</v>
      </c>
      <c r="S18" s="4">
        <f t="shared" si="19"/>
        <v>1.1112</v>
      </c>
      <c r="T18" s="4">
        <f t="shared" si="20"/>
        <v>1.5789</v>
      </c>
      <c r="U18" s="4">
        <f t="shared" si="21"/>
        <v>2</v>
      </c>
      <c r="V18" s="4">
        <f t="shared" si="22"/>
        <v>2.3810000000000002</v>
      </c>
      <c r="W18" s="4">
        <f t="shared" si="23"/>
        <v>2.7270000000000003</v>
      </c>
      <c r="X18" s="4">
        <f t="shared" si="24"/>
        <v>3.0436</v>
      </c>
      <c r="Y18" s="4">
        <f t="shared" si="25"/>
        <v>3.3336</v>
      </c>
      <c r="Z18" s="4">
        <f t="shared" si="26"/>
        <v>3.6</v>
      </c>
      <c r="AA18" s="4">
        <f t="shared" si="27"/>
        <v>3.846</v>
      </c>
      <c r="AB18" s="4">
        <f t="shared" si="28"/>
        <v>4.0744</v>
      </c>
      <c r="AC18" s="4">
        <f t="shared" si="29"/>
        <v>4.2852</v>
      </c>
      <c r="AD18" s="4">
        <f t="shared" si="30"/>
        <v>4.4824</v>
      </c>
      <c r="AE18" s="4">
        <f t="shared" si="31"/>
        <v>4.6662</v>
      </c>
      <c r="AF18" s="4">
        <f t="shared" si="32"/>
        <v>4.839</v>
      </c>
      <c r="AG18" s="4">
        <f t="shared" si="33"/>
        <v>5</v>
      </c>
      <c r="AH18" s="4">
        <f t="shared" si="34"/>
        <v>5.151</v>
      </c>
      <c r="AI18" s="4">
        <f t="shared" si="35"/>
        <v>5.293799999999999</v>
      </c>
      <c r="AJ18" s="4">
        <f t="shared" si="36"/>
        <v>5.4283</v>
      </c>
      <c r="AK18" s="4">
        <f t="shared" si="37"/>
        <v>5.556</v>
      </c>
      <c r="AL18" s="4">
        <f t="shared" si="38"/>
        <v>5.6762999999999995</v>
      </c>
      <c r="AM18" s="4">
        <f t="shared" si="39"/>
        <v>5.7904</v>
      </c>
      <c r="AN18" s="4">
        <f t="shared" si="40"/>
        <v>5.897200000000001</v>
      </c>
      <c r="AO18" s="4">
        <f t="shared" si="41"/>
        <v>6</v>
      </c>
      <c r="AP18" s="4">
        <f t="shared" si="42"/>
        <v>6.0975</v>
      </c>
      <c r="AQ18" s="4">
        <f t="shared" si="43"/>
        <v>6.1906</v>
      </c>
      <c r="AR18" s="4">
        <f t="shared" si="44"/>
        <v>6.2802</v>
      </c>
      <c r="AS18" s="4">
        <f t="shared" si="45"/>
        <v>6.3644</v>
      </c>
      <c r="AT18" s="4">
        <f t="shared" si="46"/>
        <v>6.4438</v>
      </c>
      <c r="AU18" s="4">
        <f t="shared" si="47"/>
        <v>6.522</v>
      </c>
      <c r="AV18" s="4">
        <f t="shared" si="48"/>
        <v>6.5968</v>
      </c>
      <c r="AW18" s="4">
        <f t="shared" si="49"/>
        <v>6.6656</v>
      </c>
      <c r="AX18" s="4">
        <f t="shared" si="50"/>
        <v>6.7353000000000005</v>
      </c>
      <c r="AY18" s="4">
        <f t="shared" si="51"/>
        <v>6.800000000000001</v>
      </c>
      <c r="AZ18" s="4">
        <f t="shared" si="52"/>
        <v>6.8635</v>
      </c>
      <c r="BA18" s="4">
        <f t="shared" si="53"/>
        <v>6.9228</v>
      </c>
      <c r="BB18" s="4">
        <f t="shared" si="54"/>
        <v>6.9819</v>
      </c>
      <c r="BC18" s="4">
        <f t="shared" si="55"/>
        <v>7.0376</v>
      </c>
      <c r="BD18" s="4">
        <f t="shared" si="56"/>
        <v>7.090199999999999</v>
      </c>
      <c r="BE18" s="4">
        <f t="shared" si="57"/>
        <v>7.144</v>
      </c>
      <c r="BF18" s="4">
        <f t="shared" si="58"/>
        <v>7.1914</v>
      </c>
      <c r="BG18" s="4">
        <f t="shared" si="59"/>
        <v>7.2408</v>
      </c>
      <c r="BH18" s="4">
        <f t="shared" si="60"/>
        <v>7.288500000000001</v>
      </c>
      <c r="BI18" s="5">
        <v>16</v>
      </c>
      <c r="BJ18" s="5">
        <f t="shared" si="61"/>
        <v>7.3347999999999995</v>
      </c>
      <c r="BK18" s="5">
        <f t="shared" si="79"/>
        <v>7.3755</v>
      </c>
      <c r="BL18" s="5">
        <f t="shared" si="80"/>
        <v>7.4198</v>
      </c>
      <c r="BM18" s="5">
        <f t="shared" si="81"/>
        <v>7.458900000000001</v>
      </c>
      <c r="BN18" s="5">
        <f t="shared" si="62"/>
        <v>7.5024</v>
      </c>
      <c r="BO18" s="5">
        <f t="shared" si="63"/>
        <v>7.5362</v>
      </c>
      <c r="BP18" s="5">
        <f t="shared" si="64"/>
        <v>7.575</v>
      </c>
      <c r="BQ18" s="5">
        <f t="shared" si="65"/>
        <v>7.614299999999999</v>
      </c>
      <c r="BR18" s="5">
        <f t="shared" si="66"/>
        <v>7.6492</v>
      </c>
      <c r="BS18" s="5">
        <f t="shared" si="67"/>
        <v>7.6797</v>
      </c>
      <c r="BT18" s="5">
        <f t="shared" si="68"/>
        <v>7.7166</v>
      </c>
      <c r="BU18" s="5">
        <f t="shared" si="69"/>
        <v>7.744000000000001</v>
      </c>
      <c r="BV18" s="5">
        <f t="shared" si="70"/>
        <v>7.7783999999999995</v>
      </c>
      <c r="BW18" s="5">
        <f t="shared" si="71"/>
        <v>7.809000000000001</v>
      </c>
      <c r="BX18" s="5">
        <f t="shared" si="72"/>
        <v>7.8358</v>
      </c>
      <c r="BY18" s="5">
        <f t="shared" si="73"/>
        <v>7.8647</v>
      </c>
      <c r="BZ18" s="5">
        <f t="shared" si="74"/>
        <v>7.896</v>
      </c>
      <c r="CA18" s="5">
        <f t="shared" si="75"/>
        <v>7.923899999999999</v>
      </c>
      <c r="CB18" s="5">
        <f t="shared" si="76"/>
        <v>7.9484</v>
      </c>
      <c r="CC18" s="5">
        <f t="shared" si="77"/>
        <v>7.9758</v>
      </c>
      <c r="CD18" s="5">
        <f t="shared" si="78"/>
        <v>8</v>
      </c>
    </row>
    <row r="19" spans="1:82" ht="14.25">
      <c r="A19">
        <v>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f t="shared" si="18"/>
        <v>0</v>
      </c>
      <c r="S19" s="4">
        <f t="shared" si="19"/>
        <v>0.5556</v>
      </c>
      <c r="T19" s="4">
        <f t="shared" si="20"/>
        <v>1.0526</v>
      </c>
      <c r="U19" s="4">
        <f t="shared" si="21"/>
        <v>1.5</v>
      </c>
      <c r="V19" s="4">
        <f t="shared" si="22"/>
        <v>1.9048</v>
      </c>
      <c r="W19" s="4">
        <f t="shared" si="23"/>
        <v>2.2725</v>
      </c>
      <c r="X19" s="4">
        <f t="shared" si="24"/>
        <v>2.6088</v>
      </c>
      <c r="Y19" s="4">
        <f t="shared" si="25"/>
        <v>2.9169</v>
      </c>
      <c r="Z19" s="4">
        <f t="shared" si="26"/>
        <v>3.2</v>
      </c>
      <c r="AA19" s="4">
        <f t="shared" si="27"/>
        <v>3.4614</v>
      </c>
      <c r="AB19" s="4">
        <f t="shared" si="28"/>
        <v>3.704</v>
      </c>
      <c r="AC19" s="4">
        <f t="shared" si="29"/>
        <v>3.9280999999999997</v>
      </c>
      <c r="AD19" s="4">
        <f t="shared" si="30"/>
        <v>4.1376</v>
      </c>
      <c r="AE19" s="4">
        <f t="shared" si="31"/>
        <v>4.3328999999999995</v>
      </c>
      <c r="AF19" s="4">
        <f t="shared" si="32"/>
        <v>4.5164</v>
      </c>
      <c r="AG19" s="4">
        <f t="shared" si="33"/>
        <v>4.6875</v>
      </c>
      <c r="AH19" s="4">
        <f t="shared" si="34"/>
        <v>4.848</v>
      </c>
      <c r="AI19" s="4">
        <f t="shared" si="35"/>
        <v>4.9997</v>
      </c>
      <c r="AJ19" s="4">
        <f t="shared" si="36"/>
        <v>5.1426</v>
      </c>
      <c r="AK19" s="4">
        <f t="shared" si="37"/>
        <v>5.2782</v>
      </c>
      <c r="AL19" s="4">
        <f t="shared" si="38"/>
        <v>5.406</v>
      </c>
      <c r="AM19" s="4">
        <f t="shared" si="39"/>
        <v>5.5272</v>
      </c>
      <c r="AN19" s="4">
        <f t="shared" si="40"/>
        <v>5.6408000000000005</v>
      </c>
      <c r="AO19" s="4">
        <f t="shared" si="41"/>
        <v>5.75</v>
      </c>
      <c r="AP19" s="4">
        <f t="shared" si="42"/>
        <v>5.8536</v>
      </c>
      <c r="AQ19" s="4">
        <f t="shared" si="43"/>
        <v>5.952500000000001</v>
      </c>
      <c r="AR19" s="4">
        <f t="shared" si="44"/>
        <v>6.0476</v>
      </c>
      <c r="AS19" s="4">
        <f t="shared" si="45"/>
        <v>6.1371</v>
      </c>
      <c r="AT19" s="4">
        <f t="shared" si="46"/>
        <v>6.2216000000000005</v>
      </c>
      <c r="AU19" s="4">
        <f t="shared" si="47"/>
        <v>6.304600000000001</v>
      </c>
      <c r="AV19" s="4">
        <f t="shared" si="48"/>
        <v>6.3839999999999995</v>
      </c>
      <c r="AW19" s="4">
        <f t="shared" si="49"/>
        <v>6.4573</v>
      </c>
      <c r="AX19" s="4">
        <f t="shared" si="50"/>
        <v>6.5312</v>
      </c>
      <c r="AY19" s="4">
        <f t="shared" si="51"/>
        <v>6.6000000000000005</v>
      </c>
      <c r="AZ19" s="4">
        <f t="shared" si="52"/>
        <v>6.6674</v>
      </c>
      <c r="BA19" s="4">
        <f t="shared" si="53"/>
        <v>6.7305</v>
      </c>
      <c r="BB19" s="4">
        <f t="shared" si="54"/>
        <v>6.793200000000001</v>
      </c>
      <c r="BC19" s="4">
        <f t="shared" si="55"/>
        <v>6.8524</v>
      </c>
      <c r="BD19" s="4">
        <f t="shared" si="56"/>
        <v>6.908399999999999</v>
      </c>
      <c r="BE19" s="4">
        <f t="shared" si="57"/>
        <v>6.965400000000001</v>
      </c>
      <c r="BF19" s="4">
        <f t="shared" si="58"/>
        <v>7.016</v>
      </c>
      <c r="BG19" s="4">
        <f t="shared" si="59"/>
        <v>7.0684</v>
      </c>
      <c r="BH19" s="4">
        <f t="shared" si="60"/>
        <v>7.119000000000001</v>
      </c>
      <c r="BI19" s="5">
        <v>17</v>
      </c>
      <c r="BJ19" s="5">
        <f t="shared" si="61"/>
        <v>7.168099999999999</v>
      </c>
      <c r="BK19" s="5">
        <f t="shared" si="79"/>
        <v>7.2116</v>
      </c>
      <c r="BL19" s="5">
        <f t="shared" si="80"/>
        <v>7.2585</v>
      </c>
      <c r="BM19" s="5">
        <f t="shared" si="81"/>
        <v>7.3002</v>
      </c>
      <c r="BN19" s="5">
        <f t="shared" si="62"/>
        <v>7.3461</v>
      </c>
      <c r="BO19" s="5">
        <f t="shared" si="63"/>
        <v>7.3824</v>
      </c>
      <c r="BP19" s="5">
        <f t="shared" si="64"/>
        <v>7.4235</v>
      </c>
      <c r="BQ19" s="5">
        <f t="shared" si="65"/>
        <v>7.465</v>
      </c>
      <c r="BR19" s="5">
        <f t="shared" si="66"/>
        <v>7.5021</v>
      </c>
      <c r="BS19" s="5">
        <f t="shared" si="67"/>
        <v>7.5348</v>
      </c>
      <c r="BT19" s="5">
        <f t="shared" si="68"/>
        <v>7.5737</v>
      </c>
      <c r="BU19" s="5">
        <f t="shared" si="69"/>
        <v>7.6032</v>
      </c>
      <c r="BV19" s="5">
        <f t="shared" si="70"/>
        <v>7.6395</v>
      </c>
      <c r="BW19" s="5">
        <f t="shared" si="71"/>
        <v>7.672000000000001</v>
      </c>
      <c r="BX19" s="5">
        <f t="shared" si="72"/>
        <v>7.700699999999999</v>
      </c>
      <c r="BY19" s="5">
        <f t="shared" si="73"/>
        <v>7.7314</v>
      </c>
      <c r="BZ19" s="5">
        <f t="shared" si="74"/>
        <v>7.764399999999999</v>
      </c>
      <c r="CA19" s="5">
        <f t="shared" si="75"/>
        <v>7.794</v>
      </c>
      <c r="CB19" s="5">
        <f t="shared" si="76"/>
        <v>7.820200000000001</v>
      </c>
      <c r="CC19" s="5">
        <f t="shared" si="77"/>
        <v>7.8492</v>
      </c>
      <c r="CD19" s="5">
        <f t="shared" si="78"/>
        <v>7.875</v>
      </c>
    </row>
    <row r="20" spans="1:82" ht="14.25">
      <c r="A20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>
        <f t="shared" si="19"/>
        <v>0</v>
      </c>
      <c r="T20" s="4">
        <f t="shared" si="20"/>
        <v>0.5263</v>
      </c>
      <c r="U20" s="4">
        <f t="shared" si="21"/>
        <v>1</v>
      </c>
      <c r="V20" s="4">
        <f t="shared" si="22"/>
        <v>1.4286</v>
      </c>
      <c r="W20" s="4">
        <f t="shared" si="23"/>
        <v>1.818</v>
      </c>
      <c r="X20" s="4">
        <f t="shared" si="24"/>
        <v>2.174</v>
      </c>
      <c r="Y20" s="4">
        <f t="shared" si="25"/>
        <v>2.5002</v>
      </c>
      <c r="Z20" s="4">
        <f t="shared" si="26"/>
        <v>2.8000000000000003</v>
      </c>
      <c r="AA20" s="4">
        <f t="shared" si="27"/>
        <v>3.0768</v>
      </c>
      <c r="AB20" s="4">
        <f t="shared" si="28"/>
        <v>3.3336</v>
      </c>
      <c r="AC20" s="4">
        <f t="shared" si="29"/>
        <v>3.5709999999999997</v>
      </c>
      <c r="AD20" s="4">
        <f t="shared" si="30"/>
        <v>3.7927999999999997</v>
      </c>
      <c r="AE20" s="4">
        <f t="shared" si="31"/>
        <v>3.9996</v>
      </c>
      <c r="AF20" s="4">
        <f t="shared" si="32"/>
        <v>4.1937999999999995</v>
      </c>
      <c r="AG20" s="4">
        <f t="shared" si="33"/>
        <v>4.375</v>
      </c>
      <c r="AH20" s="4">
        <f t="shared" si="34"/>
        <v>4.545</v>
      </c>
      <c r="AI20" s="4">
        <f t="shared" si="35"/>
        <v>4.7056</v>
      </c>
      <c r="AJ20" s="4">
        <f t="shared" si="36"/>
        <v>4.8569</v>
      </c>
      <c r="AK20" s="4">
        <f t="shared" si="37"/>
        <v>5.0004</v>
      </c>
      <c r="AL20" s="4">
        <f t="shared" si="38"/>
        <v>5.1357</v>
      </c>
      <c r="AM20" s="4">
        <f t="shared" si="39"/>
        <v>5.263999999999999</v>
      </c>
      <c r="AN20" s="4">
        <f t="shared" si="40"/>
        <v>5.3844</v>
      </c>
      <c r="AO20" s="4">
        <f t="shared" si="41"/>
        <v>5.5</v>
      </c>
      <c r="AP20" s="4">
        <f t="shared" si="42"/>
        <v>5.6097</v>
      </c>
      <c r="AQ20" s="4">
        <f t="shared" si="43"/>
        <v>5.7144</v>
      </c>
      <c r="AR20" s="4">
        <f t="shared" si="44"/>
        <v>5.815</v>
      </c>
      <c r="AS20" s="4">
        <f t="shared" si="45"/>
        <v>5.9098</v>
      </c>
      <c r="AT20" s="4">
        <f t="shared" si="46"/>
        <v>5.9994000000000005</v>
      </c>
      <c r="AU20" s="4">
        <f t="shared" si="47"/>
        <v>6.0872</v>
      </c>
      <c r="AV20" s="4">
        <f t="shared" si="48"/>
        <v>6.1712</v>
      </c>
      <c r="AW20" s="4">
        <f t="shared" si="49"/>
        <v>6.2490000000000006</v>
      </c>
      <c r="AX20" s="4">
        <f t="shared" si="50"/>
        <v>6.3271</v>
      </c>
      <c r="AY20" s="4">
        <f t="shared" si="51"/>
        <v>6.4</v>
      </c>
      <c r="AZ20" s="4">
        <f t="shared" si="52"/>
        <v>6.4713</v>
      </c>
      <c r="BA20" s="4">
        <f t="shared" si="53"/>
        <v>6.5382</v>
      </c>
      <c r="BB20" s="4">
        <f t="shared" si="54"/>
        <v>6.6045</v>
      </c>
      <c r="BC20" s="4">
        <f t="shared" si="55"/>
        <v>6.6672</v>
      </c>
      <c r="BD20" s="4">
        <f t="shared" si="56"/>
        <v>6.7265999999999995</v>
      </c>
      <c r="BE20" s="4">
        <f t="shared" si="57"/>
        <v>6.7868</v>
      </c>
      <c r="BF20" s="4">
        <f t="shared" si="58"/>
        <v>6.8406</v>
      </c>
      <c r="BG20" s="4">
        <f t="shared" si="59"/>
        <v>6.896</v>
      </c>
      <c r="BH20" s="4">
        <f t="shared" si="60"/>
        <v>6.9495000000000005</v>
      </c>
      <c r="BI20" s="5">
        <v>18</v>
      </c>
      <c r="BJ20" s="5">
        <f t="shared" si="61"/>
        <v>7.001399999999999</v>
      </c>
      <c r="BK20" s="5">
        <f t="shared" si="79"/>
        <v>7.0477</v>
      </c>
      <c r="BL20" s="5">
        <f t="shared" si="80"/>
        <v>7.0972</v>
      </c>
      <c r="BM20" s="5">
        <f t="shared" si="81"/>
        <v>7.141500000000001</v>
      </c>
      <c r="BN20" s="5">
        <f aca="true" t="shared" si="82" ref="BN20:BN35">0.1563*(64-A20)</f>
        <v>7.1898</v>
      </c>
      <c r="BO20" s="5">
        <f aca="true" t="shared" si="83" ref="BO20:BO35">0.1538*(65-A20)</f>
        <v>7.228599999999999</v>
      </c>
      <c r="BP20" s="5">
        <f aca="true" t="shared" si="84" ref="BP20:BP35">0.1515*(66-A20)</f>
        <v>7.272</v>
      </c>
      <c r="BQ20" s="5">
        <f aca="true" t="shared" si="85" ref="BQ20:BQ35">0.1493*(67-A20)</f>
        <v>7.3157</v>
      </c>
      <c r="BR20" s="5">
        <f aca="true" t="shared" si="86" ref="BR20:BR35">0.1471*(68-A20)</f>
        <v>7.355</v>
      </c>
      <c r="BS20" s="5">
        <f aca="true" t="shared" si="87" ref="BS20:BS35">0.1449*(69-A20)</f>
        <v>7.3899</v>
      </c>
      <c r="BT20" s="5">
        <f aca="true" t="shared" si="88" ref="BT20:BT35">0.1429*(70-A20)</f>
        <v>7.4308</v>
      </c>
      <c r="BU20" s="5">
        <f aca="true" t="shared" si="89" ref="BU20:BU35">0.1408*(71-A20)</f>
        <v>7.462400000000001</v>
      </c>
      <c r="BV20" s="5">
        <f aca="true" t="shared" si="90" ref="BV20:BV35">0.1389*(72-A20)</f>
        <v>7.5005999999999995</v>
      </c>
      <c r="BW20" s="5">
        <f aca="true" t="shared" si="91" ref="BW20:BW35">0.137*(73-A20)</f>
        <v>7.535</v>
      </c>
      <c r="BX20" s="5">
        <f aca="true" t="shared" si="92" ref="BX20:BX35">0.1351*(74-A20)</f>
        <v>7.5656</v>
      </c>
      <c r="BY20" s="5">
        <f aca="true" t="shared" si="93" ref="BY20:BY35">0.1333*(75-A20)</f>
        <v>7.5981000000000005</v>
      </c>
      <c r="BZ20" s="5">
        <f aca="true" t="shared" si="94" ref="BZ20:BZ35">0.1316*(76-A20)</f>
        <v>7.6328</v>
      </c>
      <c r="CA20" s="5">
        <f aca="true" t="shared" si="95" ref="CA20:CA35">0.1299*(77-A20)</f>
        <v>7.6640999999999995</v>
      </c>
      <c r="CB20" s="5">
        <f aca="true" t="shared" si="96" ref="CB20:CB35">0.1282*(78-A20)</f>
        <v>7.692</v>
      </c>
      <c r="CC20" s="5">
        <f aca="true" t="shared" si="97" ref="CC20:CC35">0.1266*(79-A20)</f>
        <v>7.722599999999999</v>
      </c>
      <c r="CD20" s="5">
        <f aca="true" t="shared" si="98" ref="CD20:CD35">0.125*(80-A20)</f>
        <v>7.75</v>
      </c>
    </row>
    <row r="21" spans="1:82" ht="14.25">
      <c r="A21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>
        <f t="shared" si="20"/>
        <v>0</v>
      </c>
      <c r="U21" s="4">
        <f t="shared" si="21"/>
        <v>0.5</v>
      </c>
      <c r="V21" s="4">
        <f t="shared" si="22"/>
        <v>0.9524</v>
      </c>
      <c r="W21" s="4">
        <f t="shared" si="23"/>
        <v>1.3635000000000002</v>
      </c>
      <c r="X21" s="4">
        <f t="shared" si="24"/>
        <v>1.7392</v>
      </c>
      <c r="Y21" s="4">
        <f t="shared" si="25"/>
        <v>2.0835</v>
      </c>
      <c r="Z21" s="4">
        <f t="shared" si="26"/>
        <v>2.4000000000000004</v>
      </c>
      <c r="AA21" s="4">
        <f t="shared" si="27"/>
        <v>2.6922</v>
      </c>
      <c r="AB21" s="4">
        <f t="shared" si="28"/>
        <v>2.9632</v>
      </c>
      <c r="AC21" s="4">
        <f t="shared" si="29"/>
        <v>3.2138999999999998</v>
      </c>
      <c r="AD21" s="4">
        <f t="shared" si="30"/>
        <v>3.448</v>
      </c>
      <c r="AE21" s="4">
        <f t="shared" si="31"/>
        <v>3.6662999999999997</v>
      </c>
      <c r="AF21" s="4">
        <f t="shared" si="32"/>
        <v>3.8712</v>
      </c>
      <c r="AG21" s="4">
        <f t="shared" si="33"/>
        <v>4.0625</v>
      </c>
      <c r="AH21" s="4">
        <f t="shared" si="34"/>
        <v>4.242</v>
      </c>
      <c r="AI21" s="4">
        <f t="shared" si="35"/>
        <v>4.411499999999999</v>
      </c>
      <c r="AJ21" s="4">
        <f t="shared" si="36"/>
        <v>4.5712</v>
      </c>
      <c r="AK21" s="4">
        <f t="shared" si="37"/>
        <v>4.7226</v>
      </c>
      <c r="AL21" s="4">
        <f t="shared" si="38"/>
        <v>4.865399999999999</v>
      </c>
      <c r="AM21" s="4">
        <f t="shared" si="39"/>
        <v>5.0008</v>
      </c>
      <c r="AN21" s="4">
        <f t="shared" si="40"/>
        <v>5.128</v>
      </c>
      <c r="AO21" s="4">
        <f t="shared" si="41"/>
        <v>5.25</v>
      </c>
      <c r="AP21" s="4">
        <f t="shared" si="42"/>
        <v>5.3658</v>
      </c>
      <c r="AQ21" s="4">
        <f t="shared" si="43"/>
        <v>5.4763</v>
      </c>
      <c r="AR21" s="4">
        <f t="shared" si="44"/>
        <v>5.5824</v>
      </c>
      <c r="AS21" s="4">
        <f t="shared" si="45"/>
        <v>5.6825</v>
      </c>
      <c r="AT21" s="4">
        <f t="shared" si="46"/>
        <v>5.777200000000001</v>
      </c>
      <c r="AU21" s="4">
        <f t="shared" si="47"/>
        <v>5.869800000000001</v>
      </c>
      <c r="AV21" s="4">
        <f t="shared" si="48"/>
        <v>5.958399999999999</v>
      </c>
      <c r="AW21" s="4">
        <f t="shared" si="49"/>
        <v>6.0407</v>
      </c>
      <c r="AX21" s="4">
        <f t="shared" si="50"/>
        <v>6.123</v>
      </c>
      <c r="AY21" s="4">
        <f t="shared" si="51"/>
        <v>6.2</v>
      </c>
      <c r="AZ21" s="4">
        <f t="shared" si="52"/>
        <v>6.2752</v>
      </c>
      <c r="BA21" s="4">
        <f t="shared" si="53"/>
        <v>6.3459</v>
      </c>
      <c r="BB21" s="4">
        <f t="shared" si="54"/>
        <v>6.4158</v>
      </c>
      <c r="BC21" s="4">
        <f t="shared" si="55"/>
        <v>6.482</v>
      </c>
      <c r="BD21" s="4">
        <f t="shared" si="56"/>
        <v>6.5447999999999995</v>
      </c>
      <c r="BE21" s="4">
        <f t="shared" si="57"/>
        <v>6.6082</v>
      </c>
      <c r="BF21" s="4">
        <f t="shared" si="58"/>
        <v>6.6652000000000005</v>
      </c>
      <c r="BG21" s="4">
        <f t="shared" si="59"/>
        <v>6.7236</v>
      </c>
      <c r="BH21" s="4">
        <f t="shared" si="60"/>
        <v>6.78</v>
      </c>
      <c r="BI21" s="5">
        <v>19</v>
      </c>
      <c r="BJ21" s="5">
        <f t="shared" si="61"/>
        <v>6.8347</v>
      </c>
      <c r="BK21" s="5">
        <f aca="true" t="shared" si="99" ref="BK21:BK36">0.1639*(61-A21)</f>
        <v>6.8838</v>
      </c>
      <c r="BL21" s="5">
        <f aca="true" t="shared" si="100" ref="BL21:BL36">0.1613*(62-A21)</f>
        <v>6.9359</v>
      </c>
      <c r="BM21" s="5">
        <f aca="true" t="shared" si="101" ref="BM21:BM36">0.1587*(63-A21)</f>
        <v>6.9828</v>
      </c>
      <c r="BN21" s="5">
        <f t="shared" si="82"/>
        <v>7.0335</v>
      </c>
      <c r="BO21" s="5">
        <f t="shared" si="83"/>
        <v>7.0748</v>
      </c>
      <c r="BP21" s="5">
        <f t="shared" si="84"/>
        <v>7.1205</v>
      </c>
      <c r="BQ21" s="5">
        <f t="shared" si="85"/>
        <v>7.166399999999999</v>
      </c>
      <c r="BR21" s="5">
        <f t="shared" si="86"/>
        <v>7.2079</v>
      </c>
      <c r="BS21" s="5">
        <f t="shared" si="87"/>
        <v>7.245</v>
      </c>
      <c r="BT21" s="5">
        <f t="shared" si="88"/>
        <v>7.2879</v>
      </c>
      <c r="BU21" s="5">
        <f t="shared" si="89"/>
        <v>7.3216</v>
      </c>
      <c r="BV21" s="5">
        <f t="shared" si="90"/>
        <v>7.3617</v>
      </c>
      <c r="BW21" s="5">
        <f t="shared" si="91"/>
        <v>7.398000000000001</v>
      </c>
      <c r="BX21" s="5">
        <f t="shared" si="92"/>
        <v>7.4305</v>
      </c>
      <c r="BY21" s="5">
        <f t="shared" si="93"/>
        <v>7.4648</v>
      </c>
      <c r="BZ21" s="5">
        <f t="shared" si="94"/>
        <v>7.5012</v>
      </c>
      <c r="CA21" s="5">
        <f t="shared" si="95"/>
        <v>7.534199999999999</v>
      </c>
      <c r="CB21" s="5">
        <f t="shared" si="96"/>
        <v>7.5638000000000005</v>
      </c>
      <c r="CC21" s="5">
        <f t="shared" si="97"/>
        <v>7.595999999999999</v>
      </c>
      <c r="CD21" s="5">
        <f t="shared" si="98"/>
        <v>7.625</v>
      </c>
    </row>
    <row r="22" spans="1:82" ht="14.25">
      <c r="A22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f t="shared" si="21"/>
        <v>0</v>
      </c>
      <c r="V22" s="4">
        <f t="shared" si="22"/>
        <v>0.4762</v>
      </c>
      <c r="W22" s="4">
        <f t="shared" si="23"/>
        <v>0.909</v>
      </c>
      <c r="X22" s="4">
        <f t="shared" si="24"/>
        <v>1.3044</v>
      </c>
      <c r="Y22" s="4">
        <f t="shared" si="25"/>
        <v>1.6668</v>
      </c>
      <c r="Z22" s="4">
        <f t="shared" si="26"/>
        <v>2</v>
      </c>
      <c r="AA22" s="4">
        <f t="shared" si="27"/>
        <v>2.3076</v>
      </c>
      <c r="AB22" s="4">
        <f t="shared" si="28"/>
        <v>2.5928</v>
      </c>
      <c r="AC22" s="4">
        <f t="shared" si="29"/>
        <v>2.8568</v>
      </c>
      <c r="AD22" s="4">
        <f t="shared" si="30"/>
        <v>3.1032</v>
      </c>
      <c r="AE22" s="4">
        <f t="shared" si="31"/>
        <v>3.3329999999999997</v>
      </c>
      <c r="AF22" s="4">
        <f t="shared" si="32"/>
        <v>3.5486</v>
      </c>
      <c r="AG22" s="4">
        <f t="shared" si="33"/>
        <v>3.75</v>
      </c>
      <c r="AH22" s="4">
        <f t="shared" si="34"/>
        <v>3.939</v>
      </c>
      <c r="AI22" s="4">
        <f t="shared" si="35"/>
        <v>4.1174</v>
      </c>
      <c r="AJ22" s="4">
        <f t="shared" si="36"/>
        <v>4.2855</v>
      </c>
      <c r="AK22" s="4">
        <f t="shared" si="37"/>
        <v>4.4448</v>
      </c>
      <c r="AL22" s="4">
        <f t="shared" si="38"/>
        <v>4.5950999999999995</v>
      </c>
      <c r="AM22" s="4">
        <f t="shared" si="39"/>
        <v>4.7376</v>
      </c>
      <c r="AN22" s="4">
        <f t="shared" si="40"/>
        <v>4.8716</v>
      </c>
      <c r="AO22" s="4">
        <f t="shared" si="41"/>
        <v>5</v>
      </c>
      <c r="AP22" s="4">
        <f t="shared" si="42"/>
        <v>5.1219</v>
      </c>
      <c r="AQ22" s="4">
        <f t="shared" si="43"/>
        <v>5.2382</v>
      </c>
      <c r="AR22" s="4">
        <f t="shared" si="44"/>
        <v>5.3498</v>
      </c>
      <c r="AS22" s="4">
        <f t="shared" si="45"/>
        <v>5.4552</v>
      </c>
      <c r="AT22" s="4">
        <f t="shared" si="46"/>
        <v>5.555000000000001</v>
      </c>
      <c r="AU22" s="4">
        <f t="shared" si="47"/>
        <v>5.6524</v>
      </c>
      <c r="AV22" s="4">
        <f t="shared" si="48"/>
        <v>5.7456</v>
      </c>
      <c r="AW22" s="4">
        <f t="shared" si="49"/>
        <v>5.832400000000001</v>
      </c>
      <c r="AX22" s="4">
        <f t="shared" si="50"/>
        <v>5.9189</v>
      </c>
      <c r="AY22" s="4">
        <f t="shared" si="51"/>
        <v>6</v>
      </c>
      <c r="AZ22" s="4">
        <f t="shared" si="52"/>
        <v>6.0790999999999995</v>
      </c>
      <c r="BA22" s="4">
        <f t="shared" si="53"/>
        <v>6.1536</v>
      </c>
      <c r="BB22" s="4">
        <f t="shared" si="54"/>
        <v>6.2271</v>
      </c>
      <c r="BC22" s="4">
        <f t="shared" si="55"/>
        <v>6.2968</v>
      </c>
      <c r="BD22" s="4">
        <f t="shared" si="56"/>
        <v>6.3629999999999995</v>
      </c>
      <c r="BE22" s="4">
        <f t="shared" si="57"/>
        <v>6.429600000000001</v>
      </c>
      <c r="BF22" s="4">
        <f t="shared" si="58"/>
        <v>6.4898</v>
      </c>
      <c r="BG22" s="4">
        <f t="shared" si="59"/>
        <v>6.5512</v>
      </c>
      <c r="BH22" s="4">
        <f t="shared" si="60"/>
        <v>6.6105</v>
      </c>
      <c r="BI22" s="5">
        <v>20</v>
      </c>
      <c r="BJ22" s="5">
        <f t="shared" si="61"/>
        <v>6.667999999999999</v>
      </c>
      <c r="BK22" s="5">
        <f t="shared" si="99"/>
        <v>6.7199</v>
      </c>
      <c r="BL22" s="5">
        <f t="shared" si="100"/>
        <v>6.7745999999999995</v>
      </c>
      <c r="BM22" s="5">
        <f t="shared" si="101"/>
        <v>6.8241000000000005</v>
      </c>
      <c r="BN22" s="5">
        <f t="shared" si="82"/>
        <v>6.8772</v>
      </c>
      <c r="BO22" s="5">
        <f t="shared" si="83"/>
        <v>6.920999999999999</v>
      </c>
      <c r="BP22" s="5">
        <f t="shared" si="84"/>
        <v>6.968999999999999</v>
      </c>
      <c r="BQ22" s="5">
        <f t="shared" si="85"/>
        <v>7.017099999999999</v>
      </c>
      <c r="BR22" s="5">
        <f t="shared" si="86"/>
        <v>7.0608</v>
      </c>
      <c r="BS22" s="5">
        <f t="shared" si="87"/>
        <v>7.1001</v>
      </c>
      <c r="BT22" s="5">
        <f t="shared" si="88"/>
        <v>7.145</v>
      </c>
      <c r="BU22" s="5">
        <f t="shared" si="89"/>
        <v>7.1808000000000005</v>
      </c>
      <c r="BV22" s="5">
        <f t="shared" si="90"/>
        <v>7.222799999999999</v>
      </c>
      <c r="BW22" s="5">
        <f t="shared" si="91"/>
        <v>7.261000000000001</v>
      </c>
      <c r="BX22" s="5">
        <f t="shared" si="92"/>
        <v>7.2954</v>
      </c>
      <c r="BY22" s="5">
        <f t="shared" si="93"/>
        <v>7.3315</v>
      </c>
      <c r="BZ22" s="5">
        <f t="shared" si="94"/>
        <v>7.3696</v>
      </c>
      <c r="CA22" s="5">
        <f t="shared" si="95"/>
        <v>7.404299999999999</v>
      </c>
      <c r="CB22" s="5">
        <f t="shared" si="96"/>
        <v>7.435600000000001</v>
      </c>
      <c r="CC22" s="5">
        <f t="shared" si="97"/>
        <v>7.469399999999999</v>
      </c>
      <c r="CD22" s="5">
        <f t="shared" si="98"/>
        <v>7.5</v>
      </c>
    </row>
    <row r="23" spans="1:82" ht="14.25">
      <c r="A23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>
        <f t="shared" si="22"/>
        <v>0</v>
      </c>
      <c r="W23" s="4">
        <f t="shared" si="23"/>
        <v>0.4545</v>
      </c>
      <c r="X23" s="4">
        <f t="shared" si="24"/>
        <v>0.8696</v>
      </c>
      <c r="Y23" s="4">
        <f t="shared" si="25"/>
        <v>1.2501</v>
      </c>
      <c r="Z23" s="4">
        <f t="shared" si="26"/>
        <v>1.6</v>
      </c>
      <c r="AA23" s="4">
        <f t="shared" si="27"/>
        <v>1.923</v>
      </c>
      <c r="AB23" s="4">
        <f t="shared" si="28"/>
        <v>2.2224</v>
      </c>
      <c r="AC23" s="4">
        <f t="shared" si="29"/>
        <v>2.4997</v>
      </c>
      <c r="AD23" s="4">
        <f t="shared" si="30"/>
        <v>2.7584</v>
      </c>
      <c r="AE23" s="4">
        <f t="shared" si="31"/>
        <v>2.9997</v>
      </c>
      <c r="AF23" s="4">
        <f t="shared" si="32"/>
        <v>3.226</v>
      </c>
      <c r="AG23" s="4">
        <f t="shared" si="33"/>
        <v>3.4375</v>
      </c>
      <c r="AH23" s="4">
        <f t="shared" si="34"/>
        <v>3.636</v>
      </c>
      <c r="AI23" s="4">
        <f t="shared" si="35"/>
        <v>3.8232999999999997</v>
      </c>
      <c r="AJ23" s="4">
        <f t="shared" si="36"/>
        <v>3.9998</v>
      </c>
      <c r="AK23" s="4">
        <f t="shared" si="37"/>
        <v>4.167</v>
      </c>
      <c r="AL23" s="4">
        <f t="shared" si="38"/>
        <v>4.3248</v>
      </c>
      <c r="AM23" s="4">
        <f t="shared" si="39"/>
        <v>4.4744</v>
      </c>
      <c r="AN23" s="4">
        <f t="shared" si="40"/>
        <v>4.615200000000001</v>
      </c>
      <c r="AO23" s="4">
        <f t="shared" si="41"/>
        <v>4.75</v>
      </c>
      <c r="AP23" s="4">
        <f t="shared" si="42"/>
        <v>4.878</v>
      </c>
      <c r="AQ23" s="4">
        <f t="shared" si="43"/>
        <v>5.0001</v>
      </c>
      <c r="AR23" s="4">
        <f t="shared" si="44"/>
        <v>5.1172</v>
      </c>
      <c r="AS23" s="4">
        <f t="shared" si="45"/>
        <v>5.2279</v>
      </c>
      <c r="AT23" s="4">
        <f t="shared" si="46"/>
        <v>5.332800000000001</v>
      </c>
      <c r="AU23" s="4">
        <f t="shared" si="47"/>
        <v>5.4350000000000005</v>
      </c>
      <c r="AV23" s="4">
        <f t="shared" si="48"/>
        <v>5.5328</v>
      </c>
      <c r="AW23" s="4">
        <f t="shared" si="49"/>
        <v>5.6241</v>
      </c>
      <c r="AX23" s="4">
        <f t="shared" si="50"/>
        <v>5.7148</v>
      </c>
      <c r="AY23" s="4">
        <f t="shared" si="51"/>
        <v>5.800000000000001</v>
      </c>
      <c r="AZ23" s="4">
        <f t="shared" si="52"/>
        <v>5.883</v>
      </c>
      <c r="BA23" s="4">
        <f t="shared" si="53"/>
        <v>5.9613</v>
      </c>
      <c r="BB23" s="4">
        <f t="shared" si="54"/>
        <v>6.0384</v>
      </c>
      <c r="BC23" s="4">
        <f t="shared" si="55"/>
        <v>6.1116</v>
      </c>
      <c r="BD23" s="4">
        <f t="shared" si="56"/>
        <v>6.1812</v>
      </c>
      <c r="BE23" s="4">
        <f t="shared" si="57"/>
        <v>6.251</v>
      </c>
      <c r="BF23" s="4">
        <f t="shared" si="58"/>
        <v>6.3144</v>
      </c>
      <c r="BG23" s="4">
        <f t="shared" si="59"/>
        <v>6.3788</v>
      </c>
      <c r="BH23" s="4">
        <f t="shared" si="60"/>
        <v>6.441000000000001</v>
      </c>
      <c r="BI23" s="5">
        <v>21</v>
      </c>
      <c r="BJ23" s="5">
        <f t="shared" si="61"/>
        <v>6.5013</v>
      </c>
      <c r="BK23" s="5">
        <f t="shared" si="99"/>
        <v>6.555999999999999</v>
      </c>
      <c r="BL23" s="5">
        <f t="shared" si="100"/>
        <v>6.6133</v>
      </c>
      <c r="BM23" s="5">
        <f t="shared" si="101"/>
        <v>6.6654</v>
      </c>
      <c r="BN23" s="5">
        <f t="shared" si="82"/>
        <v>6.720899999999999</v>
      </c>
      <c r="BO23" s="5">
        <f t="shared" si="83"/>
        <v>6.7672</v>
      </c>
      <c r="BP23" s="5">
        <f t="shared" si="84"/>
        <v>6.8175</v>
      </c>
      <c r="BQ23" s="5">
        <f t="shared" si="85"/>
        <v>6.867799999999999</v>
      </c>
      <c r="BR23" s="5">
        <f t="shared" si="86"/>
        <v>6.9137</v>
      </c>
      <c r="BS23" s="5">
        <f t="shared" si="87"/>
        <v>6.9552</v>
      </c>
      <c r="BT23" s="5">
        <f t="shared" si="88"/>
        <v>7.0020999999999995</v>
      </c>
      <c r="BU23" s="5">
        <f t="shared" si="89"/>
        <v>7.04</v>
      </c>
      <c r="BV23" s="5">
        <f t="shared" si="90"/>
        <v>7.0839</v>
      </c>
      <c r="BW23" s="5">
        <f t="shared" si="91"/>
        <v>7.1240000000000006</v>
      </c>
      <c r="BX23" s="5">
        <f t="shared" si="92"/>
        <v>7.160299999999999</v>
      </c>
      <c r="BY23" s="5">
        <f t="shared" si="93"/>
        <v>7.1982</v>
      </c>
      <c r="BZ23" s="5">
        <f t="shared" si="94"/>
        <v>7.2379999999999995</v>
      </c>
      <c r="CA23" s="5">
        <f t="shared" si="95"/>
        <v>7.274399999999999</v>
      </c>
      <c r="CB23" s="5">
        <f t="shared" si="96"/>
        <v>7.3074</v>
      </c>
      <c r="CC23" s="5">
        <f t="shared" si="97"/>
        <v>7.3427999999999995</v>
      </c>
      <c r="CD23" s="5">
        <f t="shared" si="98"/>
        <v>7.375</v>
      </c>
    </row>
    <row r="24" spans="1:82" ht="14.25">
      <c r="A24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>
        <f t="shared" si="23"/>
        <v>0</v>
      </c>
      <c r="X24" s="4">
        <f t="shared" si="24"/>
        <v>0.4348</v>
      </c>
      <c r="Y24" s="4">
        <f t="shared" si="25"/>
        <v>0.8334</v>
      </c>
      <c r="Z24" s="4">
        <f t="shared" si="26"/>
        <v>1.2000000000000002</v>
      </c>
      <c r="AA24" s="4">
        <f t="shared" si="27"/>
        <v>1.5384</v>
      </c>
      <c r="AB24" s="4">
        <f t="shared" si="28"/>
        <v>1.852</v>
      </c>
      <c r="AC24" s="4">
        <f t="shared" si="29"/>
        <v>2.1426</v>
      </c>
      <c r="AD24" s="4">
        <f t="shared" si="30"/>
        <v>2.4135999999999997</v>
      </c>
      <c r="AE24" s="4">
        <f t="shared" si="31"/>
        <v>2.6664</v>
      </c>
      <c r="AF24" s="4">
        <f t="shared" si="32"/>
        <v>2.9034</v>
      </c>
      <c r="AG24" s="4">
        <f t="shared" si="33"/>
        <v>3.125</v>
      </c>
      <c r="AH24" s="4">
        <f t="shared" si="34"/>
        <v>3.3329999999999997</v>
      </c>
      <c r="AI24" s="4">
        <f t="shared" si="35"/>
        <v>3.5291999999999994</v>
      </c>
      <c r="AJ24" s="4">
        <f t="shared" si="36"/>
        <v>3.7141</v>
      </c>
      <c r="AK24" s="4">
        <f t="shared" si="37"/>
        <v>3.8891999999999998</v>
      </c>
      <c r="AL24" s="4">
        <f t="shared" si="38"/>
        <v>4.0545</v>
      </c>
      <c r="AM24" s="4">
        <f t="shared" si="39"/>
        <v>4.2112</v>
      </c>
      <c r="AN24" s="4">
        <f t="shared" si="40"/>
        <v>4.3588000000000005</v>
      </c>
      <c r="AO24" s="4">
        <f t="shared" si="41"/>
        <v>4.5</v>
      </c>
      <c r="AP24" s="4">
        <f t="shared" si="42"/>
        <v>4.6341</v>
      </c>
      <c r="AQ24" s="4">
        <f t="shared" si="43"/>
        <v>4.7620000000000005</v>
      </c>
      <c r="AR24" s="4">
        <f t="shared" si="44"/>
        <v>4.8846</v>
      </c>
      <c r="AS24" s="4">
        <f t="shared" si="45"/>
        <v>5.0006</v>
      </c>
      <c r="AT24" s="4">
        <f t="shared" si="46"/>
        <v>5.1106</v>
      </c>
      <c r="AU24" s="4">
        <f t="shared" si="47"/>
        <v>5.2176</v>
      </c>
      <c r="AV24" s="4">
        <f t="shared" si="48"/>
        <v>5.319999999999999</v>
      </c>
      <c r="AW24" s="4">
        <f t="shared" si="49"/>
        <v>5.4158</v>
      </c>
      <c r="AX24" s="4">
        <f t="shared" si="50"/>
        <v>5.5107</v>
      </c>
      <c r="AY24" s="4">
        <f t="shared" si="51"/>
        <v>5.6000000000000005</v>
      </c>
      <c r="AZ24" s="4">
        <f t="shared" si="52"/>
        <v>5.6869</v>
      </c>
      <c r="BA24" s="4">
        <f t="shared" si="53"/>
        <v>5.769</v>
      </c>
      <c r="BB24" s="4">
        <f t="shared" si="54"/>
        <v>5.8497</v>
      </c>
      <c r="BC24" s="4">
        <f t="shared" si="55"/>
        <v>5.9264</v>
      </c>
      <c r="BD24" s="4">
        <f t="shared" si="56"/>
        <v>5.9994</v>
      </c>
      <c r="BE24" s="4">
        <f t="shared" si="57"/>
        <v>6.0724</v>
      </c>
      <c r="BF24" s="4">
        <f t="shared" si="58"/>
        <v>6.139</v>
      </c>
      <c r="BG24" s="4">
        <f t="shared" si="59"/>
        <v>6.2064</v>
      </c>
      <c r="BH24" s="4">
        <f t="shared" si="60"/>
        <v>6.2715000000000005</v>
      </c>
      <c r="BI24" s="5">
        <v>22</v>
      </c>
      <c r="BJ24" s="5">
        <f t="shared" si="61"/>
        <v>6.334599999999999</v>
      </c>
      <c r="BK24" s="5">
        <f t="shared" si="99"/>
        <v>6.392099999999999</v>
      </c>
      <c r="BL24" s="5">
        <f t="shared" si="100"/>
        <v>6.452</v>
      </c>
      <c r="BM24" s="5">
        <f t="shared" si="101"/>
        <v>6.5067</v>
      </c>
      <c r="BN24" s="5">
        <f t="shared" si="82"/>
        <v>6.5645999999999995</v>
      </c>
      <c r="BO24" s="5">
        <f t="shared" si="83"/>
        <v>6.6133999999999995</v>
      </c>
      <c r="BP24" s="5">
        <f t="shared" si="84"/>
        <v>6.6659999999999995</v>
      </c>
      <c r="BQ24" s="5">
        <f t="shared" si="85"/>
        <v>6.7185</v>
      </c>
      <c r="BR24" s="5">
        <f t="shared" si="86"/>
        <v>6.7666</v>
      </c>
      <c r="BS24" s="5">
        <f t="shared" si="87"/>
        <v>6.8103</v>
      </c>
      <c r="BT24" s="5">
        <f t="shared" si="88"/>
        <v>6.8591999999999995</v>
      </c>
      <c r="BU24" s="5">
        <f t="shared" si="89"/>
        <v>6.8992</v>
      </c>
      <c r="BV24" s="5">
        <f t="shared" si="90"/>
        <v>6.944999999999999</v>
      </c>
      <c r="BW24" s="5">
        <f t="shared" si="91"/>
        <v>6.987</v>
      </c>
      <c r="BX24" s="5">
        <f t="shared" si="92"/>
        <v>7.0252</v>
      </c>
      <c r="BY24" s="5">
        <f t="shared" si="93"/>
        <v>7.0649</v>
      </c>
      <c r="BZ24" s="5">
        <f t="shared" si="94"/>
        <v>7.1064</v>
      </c>
      <c r="CA24" s="5">
        <f t="shared" si="95"/>
        <v>7.144499999999999</v>
      </c>
      <c r="CB24" s="5">
        <f t="shared" si="96"/>
        <v>7.179200000000001</v>
      </c>
      <c r="CC24" s="5">
        <f t="shared" si="97"/>
        <v>7.2162</v>
      </c>
      <c r="CD24" s="5">
        <f t="shared" si="98"/>
        <v>7.25</v>
      </c>
    </row>
    <row r="25" spans="1:82" ht="14.25">
      <c r="A25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>
        <f t="shared" si="24"/>
        <v>0</v>
      </c>
      <c r="Y25" s="4">
        <f t="shared" si="25"/>
        <v>0.4167</v>
      </c>
      <c r="Z25" s="4">
        <f t="shared" si="26"/>
        <v>0.8</v>
      </c>
      <c r="AA25" s="4">
        <f t="shared" si="27"/>
        <v>1.1538</v>
      </c>
      <c r="AB25" s="4">
        <f t="shared" si="28"/>
        <v>1.4816</v>
      </c>
      <c r="AC25" s="4">
        <f t="shared" si="29"/>
        <v>1.7854999999999999</v>
      </c>
      <c r="AD25" s="4">
        <f t="shared" si="30"/>
        <v>2.0688</v>
      </c>
      <c r="AE25" s="4">
        <f t="shared" si="31"/>
        <v>2.3331</v>
      </c>
      <c r="AF25" s="4">
        <f t="shared" si="32"/>
        <v>2.5808</v>
      </c>
      <c r="AG25" s="4">
        <f t="shared" si="33"/>
        <v>2.8125</v>
      </c>
      <c r="AH25" s="4">
        <f t="shared" si="34"/>
        <v>3.03</v>
      </c>
      <c r="AI25" s="4">
        <f t="shared" si="35"/>
        <v>3.2350999999999996</v>
      </c>
      <c r="AJ25" s="4">
        <f t="shared" si="36"/>
        <v>3.4284</v>
      </c>
      <c r="AK25" s="4">
        <f t="shared" si="37"/>
        <v>3.6113999999999997</v>
      </c>
      <c r="AL25" s="4">
        <f t="shared" si="38"/>
        <v>3.7842</v>
      </c>
      <c r="AM25" s="4">
        <f t="shared" si="39"/>
        <v>3.948</v>
      </c>
      <c r="AN25" s="4">
        <f t="shared" si="40"/>
        <v>4.1024</v>
      </c>
      <c r="AO25" s="4">
        <f t="shared" si="41"/>
        <v>4.25</v>
      </c>
      <c r="AP25" s="4">
        <f t="shared" si="42"/>
        <v>4.3902</v>
      </c>
      <c r="AQ25" s="4">
        <f t="shared" si="43"/>
        <v>4.5239</v>
      </c>
      <c r="AR25" s="4">
        <f t="shared" si="44"/>
        <v>4.652</v>
      </c>
      <c r="AS25" s="4">
        <f t="shared" si="45"/>
        <v>4.7733</v>
      </c>
      <c r="AT25" s="4">
        <f t="shared" si="46"/>
        <v>4.8884</v>
      </c>
      <c r="AU25" s="4">
        <f t="shared" si="47"/>
        <v>5.0002</v>
      </c>
      <c r="AV25" s="4">
        <f t="shared" si="48"/>
        <v>5.1072</v>
      </c>
      <c r="AW25" s="4">
        <f t="shared" si="49"/>
        <v>5.2075000000000005</v>
      </c>
      <c r="AX25" s="4">
        <f t="shared" si="50"/>
        <v>5.3066</v>
      </c>
      <c r="AY25" s="4">
        <f t="shared" si="51"/>
        <v>5.4</v>
      </c>
      <c r="AZ25" s="4">
        <f t="shared" si="52"/>
        <v>5.4908</v>
      </c>
      <c r="BA25" s="4">
        <f t="shared" si="53"/>
        <v>5.5767</v>
      </c>
      <c r="BB25" s="4">
        <f t="shared" si="54"/>
        <v>5.6610000000000005</v>
      </c>
      <c r="BC25" s="4">
        <f t="shared" si="55"/>
        <v>5.7412</v>
      </c>
      <c r="BD25" s="4">
        <f t="shared" si="56"/>
        <v>5.8176</v>
      </c>
      <c r="BE25" s="4">
        <f t="shared" si="57"/>
        <v>5.893800000000001</v>
      </c>
      <c r="BF25" s="4">
        <f t="shared" si="58"/>
        <v>5.9636</v>
      </c>
      <c r="BG25" s="4">
        <f t="shared" si="59"/>
        <v>6.034</v>
      </c>
      <c r="BH25" s="4">
        <f t="shared" si="60"/>
        <v>6.102</v>
      </c>
      <c r="BI25" s="5">
        <v>23</v>
      </c>
      <c r="BJ25" s="5">
        <f t="shared" si="61"/>
        <v>6.1678999999999995</v>
      </c>
      <c r="BK25" s="5">
        <f t="shared" si="99"/>
        <v>6.228199999999999</v>
      </c>
      <c r="BL25" s="5">
        <f t="shared" si="100"/>
        <v>6.2907</v>
      </c>
      <c r="BM25" s="5">
        <f t="shared" si="101"/>
        <v>6.348000000000001</v>
      </c>
      <c r="BN25" s="5">
        <f t="shared" si="82"/>
        <v>6.4083</v>
      </c>
      <c r="BO25" s="5">
        <f t="shared" si="83"/>
        <v>6.4596</v>
      </c>
      <c r="BP25" s="5">
        <f t="shared" si="84"/>
        <v>6.5145</v>
      </c>
      <c r="BQ25" s="5">
        <f t="shared" si="85"/>
        <v>6.5691999999999995</v>
      </c>
      <c r="BR25" s="5">
        <f t="shared" si="86"/>
        <v>6.6195</v>
      </c>
      <c r="BS25" s="5">
        <f t="shared" si="87"/>
        <v>6.6654</v>
      </c>
      <c r="BT25" s="5">
        <f t="shared" si="88"/>
        <v>6.7163</v>
      </c>
      <c r="BU25" s="5">
        <f t="shared" si="89"/>
        <v>6.7584</v>
      </c>
      <c r="BV25" s="5">
        <f t="shared" si="90"/>
        <v>6.8061</v>
      </c>
      <c r="BW25" s="5">
        <f t="shared" si="91"/>
        <v>6.8500000000000005</v>
      </c>
      <c r="BX25" s="5">
        <f t="shared" si="92"/>
        <v>6.8901</v>
      </c>
      <c r="BY25" s="5">
        <f t="shared" si="93"/>
        <v>6.9316</v>
      </c>
      <c r="BZ25" s="5">
        <f t="shared" si="94"/>
        <v>6.9748</v>
      </c>
      <c r="CA25" s="5">
        <f t="shared" si="95"/>
        <v>7.0146</v>
      </c>
      <c r="CB25" s="5">
        <f t="shared" si="96"/>
        <v>7.051</v>
      </c>
      <c r="CC25" s="5">
        <f t="shared" si="97"/>
        <v>7.089599999999999</v>
      </c>
      <c r="CD25" s="5">
        <f t="shared" si="98"/>
        <v>7.125</v>
      </c>
    </row>
    <row r="26" spans="1:82" ht="14.25">
      <c r="A26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>
        <f t="shared" si="25"/>
        <v>0</v>
      </c>
      <c r="Z26" s="4">
        <f t="shared" si="26"/>
        <v>0.4</v>
      </c>
      <c r="AA26" s="4">
        <f t="shared" si="27"/>
        <v>0.7692</v>
      </c>
      <c r="AB26" s="4">
        <f t="shared" si="28"/>
        <v>1.1112</v>
      </c>
      <c r="AC26" s="4">
        <f t="shared" si="29"/>
        <v>1.4284</v>
      </c>
      <c r="AD26" s="4">
        <f t="shared" si="30"/>
        <v>1.724</v>
      </c>
      <c r="AE26" s="4">
        <f t="shared" si="31"/>
        <v>1.9998</v>
      </c>
      <c r="AF26" s="4">
        <f t="shared" si="32"/>
        <v>2.2582</v>
      </c>
      <c r="AG26" s="4">
        <f t="shared" si="33"/>
        <v>2.5</v>
      </c>
      <c r="AH26" s="4">
        <f t="shared" si="34"/>
        <v>2.727</v>
      </c>
      <c r="AI26" s="4">
        <f t="shared" si="35"/>
        <v>2.941</v>
      </c>
      <c r="AJ26" s="4">
        <f t="shared" si="36"/>
        <v>3.1427</v>
      </c>
      <c r="AK26" s="4">
        <f t="shared" si="37"/>
        <v>3.3335999999999997</v>
      </c>
      <c r="AL26" s="4">
        <f t="shared" si="38"/>
        <v>3.5138999999999996</v>
      </c>
      <c r="AM26" s="4">
        <f t="shared" si="39"/>
        <v>3.6848</v>
      </c>
      <c r="AN26" s="4">
        <f t="shared" si="40"/>
        <v>3.846</v>
      </c>
      <c r="AO26" s="4">
        <f t="shared" si="41"/>
        <v>4</v>
      </c>
      <c r="AP26" s="4">
        <f t="shared" si="42"/>
        <v>4.1463</v>
      </c>
      <c r="AQ26" s="4">
        <f t="shared" si="43"/>
        <v>4.2858</v>
      </c>
      <c r="AR26" s="4">
        <f t="shared" si="44"/>
        <v>4.4194</v>
      </c>
      <c r="AS26" s="4">
        <f t="shared" si="45"/>
        <v>4.546</v>
      </c>
      <c r="AT26" s="4">
        <f t="shared" si="46"/>
        <v>4.6662</v>
      </c>
      <c r="AU26" s="4">
        <f t="shared" si="47"/>
        <v>4.7828</v>
      </c>
      <c r="AV26" s="4">
        <f t="shared" si="48"/>
        <v>4.8944</v>
      </c>
      <c r="AW26" s="4">
        <f t="shared" si="49"/>
        <v>4.9992</v>
      </c>
      <c r="AX26" s="4">
        <f t="shared" si="50"/>
        <v>5.1025</v>
      </c>
      <c r="AY26" s="4">
        <f t="shared" si="51"/>
        <v>5.2</v>
      </c>
      <c r="AZ26" s="4">
        <f t="shared" si="52"/>
        <v>5.2947</v>
      </c>
      <c r="BA26" s="4">
        <f t="shared" si="53"/>
        <v>5.3844</v>
      </c>
      <c r="BB26" s="4">
        <f t="shared" si="54"/>
        <v>5.472300000000001</v>
      </c>
      <c r="BC26" s="4">
        <f t="shared" si="55"/>
        <v>5.556</v>
      </c>
      <c r="BD26" s="4">
        <f t="shared" si="56"/>
        <v>5.6358</v>
      </c>
      <c r="BE26" s="4">
        <f t="shared" si="57"/>
        <v>5.7152</v>
      </c>
      <c r="BF26" s="4">
        <f t="shared" si="58"/>
        <v>5.7882</v>
      </c>
      <c r="BG26" s="4">
        <f t="shared" si="59"/>
        <v>5.8616</v>
      </c>
      <c r="BH26" s="4">
        <f t="shared" si="60"/>
        <v>5.9325</v>
      </c>
      <c r="BI26" s="5">
        <v>24</v>
      </c>
      <c r="BJ26" s="5">
        <f t="shared" si="61"/>
        <v>6.0012</v>
      </c>
      <c r="BK26" s="5">
        <f t="shared" si="99"/>
        <v>6.064299999999999</v>
      </c>
      <c r="BL26" s="5">
        <f t="shared" si="100"/>
        <v>6.1294</v>
      </c>
      <c r="BM26" s="5">
        <f t="shared" si="101"/>
        <v>6.1893</v>
      </c>
      <c r="BN26" s="5">
        <f t="shared" si="82"/>
        <v>6.252</v>
      </c>
      <c r="BO26" s="5">
        <f t="shared" si="83"/>
        <v>6.3058</v>
      </c>
      <c r="BP26" s="5">
        <f t="shared" si="84"/>
        <v>6.3629999999999995</v>
      </c>
      <c r="BQ26" s="5">
        <f t="shared" si="85"/>
        <v>6.419899999999999</v>
      </c>
      <c r="BR26" s="5">
        <f t="shared" si="86"/>
        <v>6.4724</v>
      </c>
      <c r="BS26" s="5">
        <f t="shared" si="87"/>
        <v>6.5205</v>
      </c>
      <c r="BT26" s="5">
        <f t="shared" si="88"/>
        <v>6.5734</v>
      </c>
      <c r="BU26" s="5">
        <f t="shared" si="89"/>
        <v>6.6176</v>
      </c>
      <c r="BV26" s="5">
        <f t="shared" si="90"/>
        <v>6.667199999999999</v>
      </c>
      <c r="BW26" s="5">
        <f t="shared" si="91"/>
        <v>6.713000000000001</v>
      </c>
      <c r="BX26" s="5">
        <f t="shared" si="92"/>
        <v>6.755</v>
      </c>
      <c r="BY26" s="5">
        <f t="shared" si="93"/>
        <v>6.7983</v>
      </c>
      <c r="BZ26" s="5">
        <f t="shared" si="94"/>
        <v>6.8431999999999995</v>
      </c>
      <c r="CA26" s="5">
        <f t="shared" si="95"/>
        <v>6.8847</v>
      </c>
      <c r="CB26" s="5">
        <f t="shared" si="96"/>
        <v>6.9228000000000005</v>
      </c>
      <c r="CC26" s="5">
        <f t="shared" si="97"/>
        <v>6.962999999999999</v>
      </c>
      <c r="CD26" s="5">
        <f t="shared" si="98"/>
        <v>7</v>
      </c>
    </row>
    <row r="27" spans="1:82" ht="14.25">
      <c r="A27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>
        <f t="shared" si="26"/>
        <v>0</v>
      </c>
      <c r="AA27" s="4">
        <f t="shared" si="27"/>
        <v>0.3846</v>
      </c>
      <c r="AB27" s="4">
        <f t="shared" si="28"/>
        <v>0.7408</v>
      </c>
      <c r="AC27" s="4">
        <f t="shared" si="29"/>
        <v>1.0713</v>
      </c>
      <c r="AD27" s="4">
        <f t="shared" si="30"/>
        <v>1.3792</v>
      </c>
      <c r="AE27" s="4">
        <f t="shared" si="31"/>
        <v>1.6664999999999999</v>
      </c>
      <c r="AF27" s="4">
        <f t="shared" si="32"/>
        <v>1.9356</v>
      </c>
      <c r="AG27" s="4">
        <f t="shared" si="33"/>
        <v>2.1875</v>
      </c>
      <c r="AH27" s="4">
        <f t="shared" si="34"/>
        <v>2.424</v>
      </c>
      <c r="AI27" s="4">
        <f t="shared" si="35"/>
        <v>2.6468999999999996</v>
      </c>
      <c r="AJ27" s="4">
        <f t="shared" si="36"/>
        <v>2.857</v>
      </c>
      <c r="AK27" s="4">
        <f t="shared" si="37"/>
        <v>3.0558</v>
      </c>
      <c r="AL27" s="4">
        <f t="shared" si="38"/>
        <v>3.2436</v>
      </c>
      <c r="AM27" s="4">
        <f t="shared" si="39"/>
        <v>3.4215999999999998</v>
      </c>
      <c r="AN27" s="4">
        <f t="shared" si="40"/>
        <v>3.5896000000000003</v>
      </c>
      <c r="AO27" s="4">
        <f t="shared" si="41"/>
        <v>3.75</v>
      </c>
      <c r="AP27" s="4">
        <f t="shared" si="42"/>
        <v>3.9024</v>
      </c>
      <c r="AQ27" s="4">
        <f t="shared" si="43"/>
        <v>4.0477</v>
      </c>
      <c r="AR27" s="4">
        <f t="shared" si="44"/>
        <v>4.1868</v>
      </c>
      <c r="AS27" s="4">
        <f t="shared" si="45"/>
        <v>4.3187</v>
      </c>
      <c r="AT27" s="4">
        <f t="shared" si="46"/>
        <v>4.444</v>
      </c>
      <c r="AU27" s="4">
        <f t="shared" si="47"/>
        <v>4.5654</v>
      </c>
      <c r="AV27" s="4">
        <f t="shared" si="48"/>
        <v>4.6815999999999995</v>
      </c>
      <c r="AW27" s="4">
        <f t="shared" si="49"/>
        <v>4.790900000000001</v>
      </c>
      <c r="AX27" s="4">
        <f t="shared" si="50"/>
        <v>4.8984000000000005</v>
      </c>
      <c r="AY27" s="4">
        <f t="shared" si="51"/>
        <v>5</v>
      </c>
      <c r="AZ27" s="4">
        <f t="shared" si="52"/>
        <v>5.0986</v>
      </c>
      <c r="BA27" s="4">
        <f t="shared" si="53"/>
        <v>5.1921</v>
      </c>
      <c r="BB27" s="4">
        <f t="shared" si="54"/>
        <v>5.2836</v>
      </c>
      <c r="BC27" s="4">
        <f t="shared" si="55"/>
        <v>5.3708</v>
      </c>
      <c r="BD27" s="4">
        <f t="shared" si="56"/>
        <v>5.454</v>
      </c>
      <c r="BE27" s="4">
        <f t="shared" si="57"/>
        <v>5.5366</v>
      </c>
      <c r="BF27" s="4">
        <f t="shared" si="58"/>
        <v>5.6128</v>
      </c>
      <c r="BG27" s="4">
        <f t="shared" si="59"/>
        <v>5.6892</v>
      </c>
      <c r="BH27" s="4">
        <f t="shared" si="60"/>
        <v>5.763000000000001</v>
      </c>
      <c r="BI27" s="5">
        <v>25</v>
      </c>
      <c r="BJ27" s="5">
        <f t="shared" si="61"/>
        <v>5.834499999999999</v>
      </c>
      <c r="BK27" s="5">
        <f t="shared" si="99"/>
        <v>5.900399999999999</v>
      </c>
      <c r="BL27" s="5">
        <f t="shared" si="100"/>
        <v>5.9681</v>
      </c>
      <c r="BM27" s="5">
        <f t="shared" si="101"/>
        <v>6.030600000000001</v>
      </c>
      <c r="BN27" s="5">
        <f t="shared" si="82"/>
        <v>6.0957</v>
      </c>
      <c r="BO27" s="5">
        <f t="shared" si="83"/>
        <v>6.151999999999999</v>
      </c>
      <c r="BP27" s="5">
        <f t="shared" si="84"/>
        <v>6.2115</v>
      </c>
      <c r="BQ27" s="5">
        <f t="shared" si="85"/>
        <v>6.2706</v>
      </c>
      <c r="BR27" s="5">
        <f t="shared" si="86"/>
        <v>6.3253</v>
      </c>
      <c r="BS27" s="5">
        <f t="shared" si="87"/>
        <v>6.3756</v>
      </c>
      <c r="BT27" s="5">
        <f t="shared" si="88"/>
        <v>6.4305</v>
      </c>
      <c r="BU27" s="5">
        <f t="shared" si="89"/>
        <v>6.476800000000001</v>
      </c>
      <c r="BV27" s="5">
        <f t="shared" si="90"/>
        <v>6.5283</v>
      </c>
      <c r="BW27" s="5">
        <f t="shared" si="91"/>
        <v>6.5760000000000005</v>
      </c>
      <c r="BX27" s="5">
        <f t="shared" si="92"/>
        <v>6.6198999999999995</v>
      </c>
      <c r="BY27" s="5">
        <f t="shared" si="93"/>
        <v>6.665</v>
      </c>
      <c r="BZ27" s="5">
        <f t="shared" si="94"/>
        <v>6.7116</v>
      </c>
      <c r="CA27" s="5">
        <f t="shared" si="95"/>
        <v>6.7547999999999995</v>
      </c>
      <c r="CB27" s="5">
        <f t="shared" si="96"/>
        <v>6.794600000000001</v>
      </c>
      <c r="CC27" s="5">
        <f t="shared" si="97"/>
        <v>6.836399999999999</v>
      </c>
      <c r="CD27" s="5">
        <f t="shared" si="98"/>
        <v>6.875</v>
      </c>
    </row>
    <row r="28" spans="1:82" ht="14.25">
      <c r="A28">
        <v>26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>
        <f t="shared" si="27"/>
        <v>0</v>
      </c>
      <c r="AB28" s="4">
        <f t="shared" si="28"/>
        <v>0.3704</v>
      </c>
      <c r="AC28" s="4">
        <f t="shared" si="29"/>
        <v>0.7142</v>
      </c>
      <c r="AD28" s="4">
        <f t="shared" si="30"/>
        <v>1.0344</v>
      </c>
      <c r="AE28" s="4">
        <f t="shared" si="31"/>
        <v>1.3332</v>
      </c>
      <c r="AF28" s="4">
        <f t="shared" si="32"/>
        <v>1.613</v>
      </c>
      <c r="AG28" s="4">
        <f t="shared" si="33"/>
        <v>1.875</v>
      </c>
      <c r="AH28" s="4">
        <f t="shared" si="34"/>
        <v>2.121</v>
      </c>
      <c r="AI28" s="4">
        <f t="shared" si="35"/>
        <v>2.3528</v>
      </c>
      <c r="AJ28" s="4">
        <f t="shared" si="36"/>
        <v>2.5713</v>
      </c>
      <c r="AK28" s="4">
        <f t="shared" si="37"/>
        <v>2.778</v>
      </c>
      <c r="AL28" s="4">
        <f t="shared" si="38"/>
        <v>2.9733</v>
      </c>
      <c r="AM28" s="4">
        <f t="shared" si="39"/>
        <v>3.1584</v>
      </c>
      <c r="AN28" s="4">
        <f t="shared" si="40"/>
        <v>3.3332</v>
      </c>
      <c r="AO28" s="4">
        <f t="shared" si="41"/>
        <v>3.5</v>
      </c>
      <c r="AP28" s="4">
        <f t="shared" si="42"/>
        <v>3.6585</v>
      </c>
      <c r="AQ28" s="4">
        <f t="shared" si="43"/>
        <v>3.8096</v>
      </c>
      <c r="AR28" s="4">
        <f t="shared" si="44"/>
        <v>3.9542</v>
      </c>
      <c r="AS28" s="4">
        <f t="shared" si="45"/>
        <v>4.0914</v>
      </c>
      <c r="AT28" s="4">
        <f t="shared" si="46"/>
        <v>4.2218</v>
      </c>
      <c r="AU28" s="4">
        <f t="shared" si="47"/>
        <v>4.348</v>
      </c>
      <c r="AV28" s="4">
        <f t="shared" si="48"/>
        <v>4.4688</v>
      </c>
      <c r="AW28" s="4">
        <f t="shared" si="49"/>
        <v>4.5826</v>
      </c>
      <c r="AX28" s="4">
        <f t="shared" si="50"/>
        <v>4.6943</v>
      </c>
      <c r="AY28" s="4">
        <f t="shared" si="51"/>
        <v>4.800000000000001</v>
      </c>
      <c r="AZ28" s="4">
        <f t="shared" si="52"/>
        <v>4.9025</v>
      </c>
      <c r="BA28" s="4">
        <f t="shared" si="53"/>
        <v>4.9998</v>
      </c>
      <c r="BB28" s="4">
        <f t="shared" si="54"/>
        <v>5.0949</v>
      </c>
      <c r="BC28" s="4">
        <f t="shared" si="55"/>
        <v>5.1856</v>
      </c>
      <c r="BD28" s="4">
        <f t="shared" si="56"/>
        <v>5.2722</v>
      </c>
      <c r="BE28" s="4">
        <f t="shared" si="57"/>
        <v>5.3580000000000005</v>
      </c>
      <c r="BF28" s="4">
        <f t="shared" si="58"/>
        <v>5.4374</v>
      </c>
      <c r="BG28" s="4">
        <f t="shared" si="59"/>
        <v>5.5168</v>
      </c>
      <c r="BH28" s="4">
        <f t="shared" si="60"/>
        <v>5.593500000000001</v>
      </c>
      <c r="BI28" s="5">
        <v>26</v>
      </c>
      <c r="BJ28" s="5">
        <f t="shared" si="61"/>
        <v>5.6678</v>
      </c>
      <c r="BK28" s="5">
        <f t="shared" si="99"/>
        <v>5.7364999999999995</v>
      </c>
      <c r="BL28" s="5">
        <f t="shared" si="100"/>
        <v>5.8068</v>
      </c>
      <c r="BM28" s="5">
        <f t="shared" si="101"/>
        <v>5.8719</v>
      </c>
      <c r="BN28" s="5">
        <f t="shared" si="82"/>
        <v>5.9394</v>
      </c>
      <c r="BO28" s="5">
        <f t="shared" si="83"/>
        <v>5.9982</v>
      </c>
      <c r="BP28" s="5">
        <f t="shared" si="84"/>
        <v>6.06</v>
      </c>
      <c r="BQ28" s="5">
        <f t="shared" si="85"/>
        <v>6.1213</v>
      </c>
      <c r="BR28" s="5">
        <f t="shared" si="86"/>
        <v>6.1782</v>
      </c>
      <c r="BS28" s="5">
        <f t="shared" si="87"/>
        <v>6.2307</v>
      </c>
      <c r="BT28" s="5">
        <f t="shared" si="88"/>
        <v>6.2876</v>
      </c>
      <c r="BU28" s="5">
        <f t="shared" si="89"/>
        <v>6.336</v>
      </c>
      <c r="BV28" s="5">
        <f t="shared" si="90"/>
        <v>6.3894</v>
      </c>
      <c r="BW28" s="5">
        <f t="shared" si="91"/>
        <v>6.439</v>
      </c>
      <c r="BX28" s="5">
        <f t="shared" si="92"/>
        <v>6.4848</v>
      </c>
      <c r="BY28" s="5">
        <f t="shared" si="93"/>
        <v>6.5317</v>
      </c>
      <c r="BZ28" s="5">
        <f t="shared" si="94"/>
        <v>6.58</v>
      </c>
      <c r="CA28" s="5">
        <f t="shared" si="95"/>
        <v>6.624899999999999</v>
      </c>
      <c r="CB28" s="5">
        <f t="shared" si="96"/>
        <v>6.6664</v>
      </c>
      <c r="CC28" s="5">
        <f t="shared" si="97"/>
        <v>6.7097999999999995</v>
      </c>
      <c r="CD28" s="5">
        <f t="shared" si="98"/>
        <v>6.75</v>
      </c>
    </row>
    <row r="29" spans="1:82" ht="14.25">
      <c r="A29">
        <v>27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>
        <f t="shared" si="28"/>
        <v>0</v>
      </c>
      <c r="AC29" s="4">
        <f t="shared" si="29"/>
        <v>0.3571</v>
      </c>
      <c r="AD29" s="4">
        <f t="shared" si="30"/>
        <v>0.6896</v>
      </c>
      <c r="AE29" s="4">
        <f t="shared" si="31"/>
        <v>0.9999</v>
      </c>
      <c r="AF29" s="4">
        <f t="shared" si="32"/>
        <v>1.2904</v>
      </c>
      <c r="AG29" s="4">
        <f t="shared" si="33"/>
        <v>1.5625</v>
      </c>
      <c r="AH29" s="4">
        <f t="shared" si="34"/>
        <v>1.818</v>
      </c>
      <c r="AI29" s="4">
        <f t="shared" si="35"/>
        <v>2.0587</v>
      </c>
      <c r="AJ29" s="4">
        <f t="shared" si="36"/>
        <v>2.2856</v>
      </c>
      <c r="AK29" s="4">
        <f t="shared" si="37"/>
        <v>2.5002</v>
      </c>
      <c r="AL29" s="4">
        <f t="shared" si="38"/>
        <v>2.703</v>
      </c>
      <c r="AM29" s="4">
        <f t="shared" si="39"/>
        <v>2.8952</v>
      </c>
      <c r="AN29" s="4">
        <f t="shared" si="40"/>
        <v>3.0768000000000004</v>
      </c>
      <c r="AO29" s="4">
        <f t="shared" si="41"/>
        <v>3.25</v>
      </c>
      <c r="AP29" s="4">
        <f t="shared" si="42"/>
        <v>3.4146</v>
      </c>
      <c r="AQ29" s="4">
        <f t="shared" si="43"/>
        <v>3.5715</v>
      </c>
      <c r="AR29" s="4">
        <f t="shared" si="44"/>
        <v>3.7216</v>
      </c>
      <c r="AS29" s="4">
        <f t="shared" si="45"/>
        <v>3.8641</v>
      </c>
      <c r="AT29" s="4">
        <f t="shared" si="46"/>
        <v>3.9996</v>
      </c>
      <c r="AU29" s="4">
        <f t="shared" si="47"/>
        <v>4.1306</v>
      </c>
      <c r="AV29" s="4">
        <f t="shared" si="48"/>
        <v>4.256</v>
      </c>
      <c r="AW29" s="4">
        <f t="shared" si="49"/>
        <v>4.3743</v>
      </c>
      <c r="AX29" s="4">
        <f t="shared" si="50"/>
        <v>4.4902</v>
      </c>
      <c r="AY29" s="4">
        <f t="shared" si="51"/>
        <v>4.6000000000000005</v>
      </c>
      <c r="AZ29" s="4">
        <f t="shared" si="52"/>
        <v>4.7064</v>
      </c>
      <c r="BA29" s="4">
        <f t="shared" si="53"/>
        <v>4.8075</v>
      </c>
      <c r="BB29" s="4">
        <f t="shared" si="54"/>
        <v>4.9062</v>
      </c>
      <c r="BC29" s="4">
        <f t="shared" si="55"/>
        <v>5.0004</v>
      </c>
      <c r="BD29" s="4">
        <f t="shared" si="56"/>
        <v>5.0904</v>
      </c>
      <c r="BE29" s="4">
        <f t="shared" si="57"/>
        <v>5.1794</v>
      </c>
      <c r="BF29" s="4">
        <f t="shared" si="58"/>
        <v>5.2620000000000005</v>
      </c>
      <c r="BG29" s="4">
        <f t="shared" si="59"/>
        <v>5.3444</v>
      </c>
      <c r="BH29" s="4">
        <f t="shared" si="60"/>
        <v>5.424</v>
      </c>
      <c r="BI29" s="5">
        <v>27</v>
      </c>
      <c r="BJ29" s="5">
        <f t="shared" si="61"/>
        <v>5.501099999999999</v>
      </c>
      <c r="BK29" s="5">
        <f t="shared" si="99"/>
        <v>5.5725999999999996</v>
      </c>
      <c r="BL29" s="5">
        <f t="shared" si="100"/>
        <v>5.6455</v>
      </c>
      <c r="BM29" s="5">
        <f t="shared" si="101"/>
        <v>5.7132000000000005</v>
      </c>
      <c r="BN29" s="5">
        <f t="shared" si="82"/>
        <v>5.7831</v>
      </c>
      <c r="BO29" s="5">
        <f t="shared" si="83"/>
        <v>5.844399999999999</v>
      </c>
      <c r="BP29" s="5">
        <f t="shared" si="84"/>
        <v>5.9085</v>
      </c>
      <c r="BQ29" s="5">
        <f t="shared" si="85"/>
        <v>5.9719999999999995</v>
      </c>
      <c r="BR29" s="5">
        <f t="shared" si="86"/>
        <v>6.0311</v>
      </c>
      <c r="BS29" s="5">
        <f t="shared" si="87"/>
        <v>6.0858</v>
      </c>
      <c r="BT29" s="5">
        <f t="shared" si="88"/>
        <v>6.1447</v>
      </c>
      <c r="BU29" s="5">
        <f t="shared" si="89"/>
        <v>6.195200000000001</v>
      </c>
      <c r="BV29" s="5">
        <f t="shared" si="90"/>
        <v>6.2505</v>
      </c>
      <c r="BW29" s="5">
        <f t="shared" si="91"/>
        <v>6.3020000000000005</v>
      </c>
      <c r="BX29" s="5">
        <f t="shared" si="92"/>
        <v>6.3497</v>
      </c>
      <c r="BY29" s="5">
        <f t="shared" si="93"/>
        <v>6.3984000000000005</v>
      </c>
      <c r="BZ29" s="5">
        <f t="shared" si="94"/>
        <v>6.4483999999999995</v>
      </c>
      <c r="CA29" s="5">
        <f t="shared" si="95"/>
        <v>6.494999999999999</v>
      </c>
      <c r="CB29" s="5">
        <f t="shared" si="96"/>
        <v>6.538200000000001</v>
      </c>
      <c r="CC29" s="5">
        <f t="shared" si="97"/>
        <v>6.5832</v>
      </c>
      <c r="CD29" s="5">
        <f t="shared" si="98"/>
        <v>6.625</v>
      </c>
    </row>
    <row r="30" spans="1:82" ht="14.25">
      <c r="A30">
        <v>28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>
        <f t="shared" si="29"/>
        <v>0</v>
      </c>
      <c r="AD30" s="4">
        <f t="shared" si="30"/>
        <v>0.3448</v>
      </c>
      <c r="AE30" s="4">
        <f t="shared" si="31"/>
        <v>0.6666</v>
      </c>
      <c r="AF30" s="4">
        <f t="shared" si="32"/>
        <v>0.9678</v>
      </c>
      <c r="AG30" s="4">
        <f t="shared" si="33"/>
        <v>1.25</v>
      </c>
      <c r="AH30" s="4">
        <f t="shared" si="34"/>
        <v>1.515</v>
      </c>
      <c r="AI30" s="4">
        <f t="shared" si="35"/>
        <v>1.7645999999999997</v>
      </c>
      <c r="AJ30" s="4">
        <f t="shared" si="36"/>
        <v>1.9999</v>
      </c>
      <c r="AK30" s="4">
        <f t="shared" si="37"/>
        <v>2.2224</v>
      </c>
      <c r="AL30" s="4">
        <f t="shared" si="38"/>
        <v>2.4326999999999996</v>
      </c>
      <c r="AM30" s="4">
        <f t="shared" si="39"/>
        <v>2.6319999999999997</v>
      </c>
      <c r="AN30" s="4">
        <f t="shared" si="40"/>
        <v>2.8204000000000002</v>
      </c>
      <c r="AO30" s="4">
        <f t="shared" si="41"/>
        <v>3</v>
      </c>
      <c r="AP30" s="4">
        <f t="shared" si="42"/>
        <v>3.1707</v>
      </c>
      <c r="AQ30" s="4">
        <f t="shared" si="43"/>
        <v>3.3334</v>
      </c>
      <c r="AR30" s="4">
        <f t="shared" si="44"/>
        <v>3.489</v>
      </c>
      <c r="AS30" s="4">
        <f t="shared" si="45"/>
        <v>3.6368</v>
      </c>
      <c r="AT30" s="4">
        <f t="shared" si="46"/>
        <v>3.7774</v>
      </c>
      <c r="AU30" s="4">
        <f t="shared" si="47"/>
        <v>3.9132000000000002</v>
      </c>
      <c r="AV30" s="4">
        <f t="shared" si="48"/>
        <v>4.0432</v>
      </c>
      <c r="AW30" s="4">
        <f t="shared" si="49"/>
        <v>4.166</v>
      </c>
      <c r="AX30" s="4">
        <f t="shared" si="50"/>
        <v>4.2861</v>
      </c>
      <c r="AY30" s="4">
        <f t="shared" si="51"/>
        <v>4.4</v>
      </c>
      <c r="AZ30" s="4">
        <f t="shared" si="52"/>
        <v>4.5103</v>
      </c>
      <c r="BA30" s="4">
        <f t="shared" si="53"/>
        <v>4.6152</v>
      </c>
      <c r="BB30" s="4">
        <f t="shared" si="54"/>
        <v>4.7175</v>
      </c>
      <c r="BC30" s="4">
        <f t="shared" si="55"/>
        <v>4.8152</v>
      </c>
      <c r="BD30" s="4">
        <f t="shared" si="56"/>
        <v>4.9086</v>
      </c>
      <c r="BE30" s="4">
        <f t="shared" si="57"/>
        <v>5.0008</v>
      </c>
      <c r="BF30" s="4">
        <f t="shared" si="58"/>
        <v>5.0866</v>
      </c>
      <c r="BG30" s="4">
        <f t="shared" si="59"/>
        <v>5.172</v>
      </c>
      <c r="BH30" s="4">
        <f t="shared" si="60"/>
        <v>5.2545</v>
      </c>
      <c r="BI30" s="5">
        <v>28</v>
      </c>
      <c r="BJ30" s="5">
        <f t="shared" si="61"/>
        <v>5.3344</v>
      </c>
      <c r="BK30" s="5">
        <f t="shared" si="99"/>
        <v>5.4087</v>
      </c>
      <c r="BL30" s="5">
        <f t="shared" si="100"/>
        <v>5.4841999999999995</v>
      </c>
      <c r="BM30" s="5">
        <f t="shared" si="101"/>
        <v>5.5545</v>
      </c>
      <c r="BN30" s="5">
        <f t="shared" si="82"/>
        <v>5.626799999999999</v>
      </c>
      <c r="BO30" s="5">
        <f t="shared" si="83"/>
        <v>5.6906</v>
      </c>
      <c r="BP30" s="5">
        <f t="shared" si="84"/>
        <v>5.757</v>
      </c>
      <c r="BQ30" s="5">
        <f t="shared" si="85"/>
        <v>5.822699999999999</v>
      </c>
      <c r="BR30" s="5">
        <f t="shared" si="86"/>
        <v>5.884</v>
      </c>
      <c r="BS30" s="5">
        <f t="shared" si="87"/>
        <v>5.9409</v>
      </c>
      <c r="BT30" s="5">
        <f t="shared" si="88"/>
        <v>6.0018</v>
      </c>
      <c r="BU30" s="5">
        <f t="shared" si="89"/>
        <v>6.0544</v>
      </c>
      <c r="BV30" s="5">
        <f t="shared" si="90"/>
        <v>6.1116</v>
      </c>
      <c r="BW30" s="5">
        <f t="shared" si="91"/>
        <v>6.165000000000001</v>
      </c>
      <c r="BX30" s="5">
        <f t="shared" si="92"/>
        <v>6.2146</v>
      </c>
      <c r="BY30" s="5">
        <f t="shared" si="93"/>
        <v>6.2651</v>
      </c>
      <c r="BZ30" s="5">
        <f t="shared" si="94"/>
        <v>6.3168</v>
      </c>
      <c r="CA30" s="5">
        <f t="shared" si="95"/>
        <v>6.365099999999999</v>
      </c>
      <c r="CB30" s="5">
        <f t="shared" si="96"/>
        <v>6.41</v>
      </c>
      <c r="CC30" s="5">
        <f t="shared" si="97"/>
        <v>6.4566</v>
      </c>
      <c r="CD30" s="5">
        <f t="shared" si="98"/>
        <v>6.5</v>
      </c>
    </row>
    <row r="31" spans="1:82" ht="14.25">
      <c r="A31">
        <v>29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>
        <f t="shared" si="30"/>
        <v>0</v>
      </c>
      <c r="AE31" s="4">
        <f t="shared" si="31"/>
        <v>0.3333</v>
      </c>
      <c r="AF31" s="4">
        <f t="shared" si="32"/>
        <v>0.6452</v>
      </c>
      <c r="AG31" s="4">
        <f t="shared" si="33"/>
        <v>0.9375</v>
      </c>
      <c r="AH31" s="4">
        <f t="shared" si="34"/>
        <v>1.212</v>
      </c>
      <c r="AI31" s="4">
        <f t="shared" si="35"/>
        <v>1.4705</v>
      </c>
      <c r="AJ31" s="4">
        <f t="shared" si="36"/>
        <v>1.7142</v>
      </c>
      <c r="AK31" s="4">
        <f t="shared" si="37"/>
        <v>1.9445999999999999</v>
      </c>
      <c r="AL31" s="4">
        <f t="shared" si="38"/>
        <v>2.1624</v>
      </c>
      <c r="AM31" s="4">
        <f t="shared" si="39"/>
        <v>2.3688</v>
      </c>
      <c r="AN31" s="4">
        <f t="shared" si="40"/>
        <v>2.564</v>
      </c>
      <c r="AO31" s="4">
        <f t="shared" si="41"/>
        <v>2.75</v>
      </c>
      <c r="AP31" s="4">
        <f t="shared" si="42"/>
        <v>2.9268</v>
      </c>
      <c r="AQ31" s="4">
        <f t="shared" si="43"/>
        <v>3.0953</v>
      </c>
      <c r="AR31" s="4">
        <f t="shared" si="44"/>
        <v>3.2564</v>
      </c>
      <c r="AS31" s="4">
        <f t="shared" si="45"/>
        <v>3.4095</v>
      </c>
      <c r="AT31" s="4">
        <f t="shared" si="46"/>
        <v>3.5552</v>
      </c>
      <c r="AU31" s="4">
        <f t="shared" si="47"/>
        <v>3.6958</v>
      </c>
      <c r="AV31" s="4">
        <f t="shared" si="48"/>
        <v>3.8304</v>
      </c>
      <c r="AW31" s="4">
        <f t="shared" si="49"/>
        <v>3.9577000000000004</v>
      </c>
      <c r="AX31" s="4">
        <f t="shared" si="50"/>
        <v>4.082</v>
      </c>
      <c r="AY31" s="4">
        <f t="shared" si="51"/>
        <v>4.2</v>
      </c>
      <c r="AZ31" s="4">
        <f t="shared" si="52"/>
        <v>4.3142</v>
      </c>
      <c r="BA31" s="4">
        <f t="shared" si="53"/>
        <v>4.4229</v>
      </c>
      <c r="BB31" s="4">
        <f t="shared" si="54"/>
        <v>4.5288</v>
      </c>
      <c r="BC31" s="4">
        <f t="shared" si="55"/>
        <v>4.63</v>
      </c>
      <c r="BD31" s="4">
        <f t="shared" si="56"/>
        <v>4.7268</v>
      </c>
      <c r="BE31" s="4">
        <f t="shared" si="57"/>
        <v>4.8222000000000005</v>
      </c>
      <c r="BF31" s="4">
        <f t="shared" si="58"/>
        <v>4.9112</v>
      </c>
      <c r="BG31" s="4">
        <f t="shared" si="59"/>
        <v>4.9996</v>
      </c>
      <c r="BH31" s="4">
        <f t="shared" si="60"/>
        <v>5.085</v>
      </c>
      <c r="BI31" s="5">
        <v>29</v>
      </c>
      <c r="BJ31" s="5">
        <f t="shared" si="61"/>
        <v>5.1677</v>
      </c>
      <c r="BK31" s="5">
        <f t="shared" si="99"/>
        <v>5.2448</v>
      </c>
      <c r="BL31" s="5">
        <f t="shared" si="100"/>
        <v>5.3229</v>
      </c>
      <c r="BM31" s="5">
        <f t="shared" si="101"/>
        <v>5.3958</v>
      </c>
      <c r="BN31" s="5">
        <f t="shared" si="82"/>
        <v>5.4704999999999995</v>
      </c>
      <c r="BO31" s="5">
        <f t="shared" si="83"/>
        <v>5.5367999999999995</v>
      </c>
      <c r="BP31" s="5">
        <f t="shared" si="84"/>
        <v>5.6055</v>
      </c>
      <c r="BQ31" s="5">
        <f t="shared" si="85"/>
        <v>5.673399999999999</v>
      </c>
      <c r="BR31" s="5">
        <f t="shared" si="86"/>
        <v>5.7369</v>
      </c>
      <c r="BS31" s="5">
        <f t="shared" si="87"/>
        <v>5.796</v>
      </c>
      <c r="BT31" s="5">
        <f t="shared" si="88"/>
        <v>5.8589</v>
      </c>
      <c r="BU31" s="5">
        <f t="shared" si="89"/>
        <v>5.913600000000001</v>
      </c>
      <c r="BV31" s="5">
        <f t="shared" si="90"/>
        <v>5.9727</v>
      </c>
      <c r="BW31" s="5">
        <f t="shared" si="91"/>
        <v>6.0280000000000005</v>
      </c>
      <c r="BX31" s="5">
        <f t="shared" si="92"/>
        <v>6.0794999999999995</v>
      </c>
      <c r="BY31" s="5">
        <f t="shared" si="93"/>
        <v>6.1318</v>
      </c>
      <c r="BZ31" s="5">
        <f t="shared" si="94"/>
        <v>6.1852</v>
      </c>
      <c r="CA31" s="5">
        <f t="shared" si="95"/>
        <v>6.235199999999999</v>
      </c>
      <c r="CB31" s="5">
        <f t="shared" si="96"/>
        <v>6.2818000000000005</v>
      </c>
      <c r="CC31" s="5">
        <f t="shared" si="97"/>
        <v>6.329999999999999</v>
      </c>
      <c r="CD31" s="5">
        <f t="shared" si="98"/>
        <v>6.375</v>
      </c>
    </row>
    <row r="32" spans="1:82" ht="14.25">
      <c r="A32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>
        <f t="shared" si="31"/>
        <v>0</v>
      </c>
      <c r="AF32" s="4">
        <f t="shared" si="32"/>
        <v>0.3226</v>
      </c>
      <c r="AG32" s="4">
        <f t="shared" si="33"/>
        <v>0.625</v>
      </c>
      <c r="AH32" s="4">
        <f t="shared" si="34"/>
        <v>0.909</v>
      </c>
      <c r="AI32" s="4">
        <f t="shared" si="35"/>
        <v>1.1764</v>
      </c>
      <c r="AJ32" s="4">
        <f t="shared" si="36"/>
        <v>1.4285</v>
      </c>
      <c r="AK32" s="4">
        <f t="shared" si="37"/>
        <v>1.6667999999999998</v>
      </c>
      <c r="AL32" s="4">
        <f t="shared" si="38"/>
        <v>1.8921</v>
      </c>
      <c r="AM32" s="4">
        <f t="shared" si="39"/>
        <v>2.1056</v>
      </c>
      <c r="AN32" s="4">
        <f t="shared" si="40"/>
        <v>2.3076000000000003</v>
      </c>
      <c r="AO32" s="4">
        <f t="shared" si="41"/>
        <v>2.5</v>
      </c>
      <c r="AP32" s="4">
        <f t="shared" si="42"/>
        <v>2.6829</v>
      </c>
      <c r="AQ32" s="4">
        <f t="shared" si="43"/>
        <v>2.8572</v>
      </c>
      <c r="AR32" s="4">
        <f t="shared" si="44"/>
        <v>3.0238</v>
      </c>
      <c r="AS32" s="4">
        <f t="shared" si="45"/>
        <v>3.1822</v>
      </c>
      <c r="AT32" s="4">
        <f t="shared" si="46"/>
        <v>3.333</v>
      </c>
      <c r="AU32" s="4">
        <f t="shared" si="47"/>
        <v>3.4784</v>
      </c>
      <c r="AV32" s="4">
        <f t="shared" si="48"/>
        <v>3.6176</v>
      </c>
      <c r="AW32" s="4">
        <f t="shared" si="49"/>
        <v>3.7494</v>
      </c>
      <c r="AX32" s="4">
        <f t="shared" si="50"/>
        <v>3.8779</v>
      </c>
      <c r="AY32" s="4">
        <f t="shared" si="51"/>
        <v>4</v>
      </c>
      <c r="AZ32" s="4">
        <f t="shared" si="52"/>
        <v>4.1181</v>
      </c>
      <c r="BA32" s="4">
        <f t="shared" si="53"/>
        <v>4.2306</v>
      </c>
      <c r="BB32" s="4">
        <f t="shared" si="54"/>
        <v>4.3401000000000005</v>
      </c>
      <c r="BC32" s="4">
        <f t="shared" si="55"/>
        <v>4.4448</v>
      </c>
      <c r="BD32" s="4">
        <f t="shared" si="56"/>
        <v>4.545</v>
      </c>
      <c r="BE32" s="4">
        <f t="shared" si="57"/>
        <v>4.6436</v>
      </c>
      <c r="BF32" s="4">
        <f t="shared" si="58"/>
        <v>4.7358</v>
      </c>
      <c r="BG32" s="4">
        <f t="shared" si="59"/>
        <v>4.8271999999999995</v>
      </c>
      <c r="BH32" s="4">
        <f t="shared" si="60"/>
        <v>4.915500000000001</v>
      </c>
      <c r="BI32" s="5">
        <v>30</v>
      </c>
      <c r="BJ32" s="5">
        <f t="shared" si="61"/>
        <v>5.0009999999999994</v>
      </c>
      <c r="BK32" s="5">
        <f t="shared" si="99"/>
        <v>5.0809</v>
      </c>
      <c r="BL32" s="5">
        <f t="shared" si="100"/>
        <v>5.1616</v>
      </c>
      <c r="BM32" s="5">
        <f t="shared" si="101"/>
        <v>5.2371</v>
      </c>
      <c r="BN32" s="5">
        <f t="shared" si="82"/>
        <v>5.3142</v>
      </c>
      <c r="BO32" s="5">
        <f t="shared" si="83"/>
        <v>5.383</v>
      </c>
      <c r="BP32" s="5">
        <f t="shared" si="84"/>
        <v>5.454</v>
      </c>
      <c r="BQ32" s="5">
        <f t="shared" si="85"/>
        <v>5.5241</v>
      </c>
      <c r="BR32" s="5">
        <f t="shared" si="86"/>
        <v>5.5898</v>
      </c>
      <c r="BS32" s="5">
        <f t="shared" si="87"/>
        <v>5.6511000000000005</v>
      </c>
      <c r="BT32" s="5">
        <f t="shared" si="88"/>
        <v>5.716</v>
      </c>
      <c r="BU32" s="5">
        <f t="shared" si="89"/>
        <v>5.7728</v>
      </c>
      <c r="BV32" s="5">
        <f t="shared" si="90"/>
        <v>5.8338</v>
      </c>
      <c r="BW32" s="5">
        <f t="shared" si="91"/>
        <v>5.891</v>
      </c>
      <c r="BX32" s="5">
        <f t="shared" si="92"/>
        <v>5.9444</v>
      </c>
      <c r="BY32" s="5">
        <f t="shared" si="93"/>
        <v>5.9985</v>
      </c>
      <c r="BZ32" s="5">
        <f t="shared" si="94"/>
        <v>6.053599999999999</v>
      </c>
      <c r="CA32" s="5">
        <f t="shared" si="95"/>
        <v>6.1053</v>
      </c>
      <c r="CB32" s="5">
        <f t="shared" si="96"/>
        <v>6.153600000000001</v>
      </c>
      <c r="CC32" s="5">
        <f t="shared" si="97"/>
        <v>6.203399999999999</v>
      </c>
      <c r="CD32" s="5">
        <f t="shared" si="98"/>
        <v>6.25</v>
      </c>
    </row>
    <row r="33" spans="1:82" ht="14.25">
      <c r="A33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f t="shared" si="32"/>
        <v>0</v>
      </c>
      <c r="AG33" s="4">
        <f t="shared" si="33"/>
        <v>0.3125</v>
      </c>
      <c r="AH33" s="4">
        <f t="shared" si="34"/>
        <v>0.606</v>
      </c>
      <c r="AI33" s="4">
        <f t="shared" si="35"/>
        <v>0.8822999999999999</v>
      </c>
      <c r="AJ33" s="4">
        <f t="shared" si="36"/>
        <v>1.1428</v>
      </c>
      <c r="AK33" s="4">
        <f t="shared" si="37"/>
        <v>1.389</v>
      </c>
      <c r="AL33" s="4">
        <f t="shared" si="38"/>
        <v>1.6218</v>
      </c>
      <c r="AM33" s="4">
        <f t="shared" si="39"/>
        <v>1.8424</v>
      </c>
      <c r="AN33" s="4">
        <f t="shared" si="40"/>
        <v>2.0512</v>
      </c>
      <c r="AO33" s="4">
        <f t="shared" si="41"/>
        <v>2.25</v>
      </c>
      <c r="AP33" s="4">
        <f t="shared" si="42"/>
        <v>2.439</v>
      </c>
      <c r="AQ33" s="4">
        <f t="shared" si="43"/>
        <v>2.6191</v>
      </c>
      <c r="AR33" s="4">
        <f t="shared" si="44"/>
        <v>2.7912</v>
      </c>
      <c r="AS33" s="4">
        <f t="shared" si="45"/>
        <v>2.9549</v>
      </c>
      <c r="AT33" s="4">
        <f t="shared" si="46"/>
        <v>3.1108000000000002</v>
      </c>
      <c r="AU33" s="4">
        <f t="shared" si="47"/>
        <v>3.261</v>
      </c>
      <c r="AV33" s="4">
        <f t="shared" si="48"/>
        <v>3.4048</v>
      </c>
      <c r="AW33" s="4">
        <f t="shared" si="49"/>
        <v>3.5411</v>
      </c>
      <c r="AX33" s="4">
        <f t="shared" si="50"/>
        <v>3.6738</v>
      </c>
      <c r="AY33" s="4">
        <f t="shared" si="51"/>
        <v>3.8000000000000003</v>
      </c>
      <c r="AZ33" s="4">
        <f t="shared" si="52"/>
        <v>3.9219999999999997</v>
      </c>
      <c r="BA33" s="4">
        <f t="shared" si="53"/>
        <v>4.0383</v>
      </c>
      <c r="BB33" s="4">
        <f t="shared" si="54"/>
        <v>4.1514</v>
      </c>
      <c r="BC33" s="4">
        <f t="shared" si="55"/>
        <v>4.2596</v>
      </c>
      <c r="BD33" s="4">
        <f t="shared" si="56"/>
        <v>4.3632</v>
      </c>
      <c r="BE33" s="4">
        <f t="shared" si="57"/>
        <v>4.465</v>
      </c>
      <c r="BF33" s="4">
        <f t="shared" si="58"/>
        <v>4.5604</v>
      </c>
      <c r="BG33" s="4">
        <f t="shared" si="59"/>
        <v>4.6548</v>
      </c>
      <c r="BH33" s="4">
        <f t="shared" si="60"/>
        <v>4.746</v>
      </c>
      <c r="BI33" s="5">
        <v>31</v>
      </c>
      <c r="BJ33" s="5">
        <f t="shared" si="61"/>
        <v>4.8343</v>
      </c>
      <c r="BK33" s="5">
        <f t="shared" si="99"/>
        <v>4.917</v>
      </c>
      <c r="BL33" s="5">
        <f t="shared" si="100"/>
        <v>5.0003</v>
      </c>
      <c r="BM33" s="5">
        <f t="shared" si="101"/>
        <v>5.0784</v>
      </c>
      <c r="BN33" s="5">
        <f t="shared" si="82"/>
        <v>5.1579</v>
      </c>
      <c r="BO33" s="5">
        <f t="shared" si="83"/>
        <v>5.2292</v>
      </c>
      <c r="BP33" s="5">
        <f t="shared" si="84"/>
        <v>5.3025</v>
      </c>
      <c r="BQ33" s="5">
        <f t="shared" si="85"/>
        <v>5.3748</v>
      </c>
      <c r="BR33" s="5">
        <f t="shared" si="86"/>
        <v>5.4427</v>
      </c>
      <c r="BS33" s="5">
        <f t="shared" si="87"/>
        <v>5.5062</v>
      </c>
      <c r="BT33" s="5">
        <f t="shared" si="88"/>
        <v>5.5731</v>
      </c>
      <c r="BU33" s="5">
        <f t="shared" si="89"/>
        <v>5.632000000000001</v>
      </c>
      <c r="BV33" s="5">
        <f t="shared" si="90"/>
        <v>5.6949</v>
      </c>
      <c r="BW33" s="5">
        <f t="shared" si="91"/>
        <v>5.7540000000000004</v>
      </c>
      <c r="BX33" s="5">
        <f t="shared" si="92"/>
        <v>5.8093</v>
      </c>
      <c r="BY33" s="5">
        <f t="shared" si="93"/>
        <v>5.8652</v>
      </c>
      <c r="BZ33" s="5">
        <f t="shared" si="94"/>
        <v>5.922</v>
      </c>
      <c r="CA33" s="5">
        <f t="shared" si="95"/>
        <v>5.9754</v>
      </c>
      <c r="CB33" s="5">
        <f t="shared" si="96"/>
        <v>6.0254</v>
      </c>
      <c r="CC33" s="5">
        <f t="shared" si="97"/>
        <v>6.0767999999999995</v>
      </c>
      <c r="CD33" s="5">
        <f t="shared" si="98"/>
        <v>6.125</v>
      </c>
    </row>
    <row r="34" spans="1:82" ht="14.25">
      <c r="A34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>
        <f t="shared" si="33"/>
        <v>0</v>
      </c>
      <c r="AH34" s="4">
        <f t="shared" si="34"/>
        <v>0.303</v>
      </c>
      <c r="AI34" s="4">
        <f t="shared" si="35"/>
        <v>0.5882</v>
      </c>
      <c r="AJ34" s="4">
        <f t="shared" si="36"/>
        <v>0.8571</v>
      </c>
      <c r="AK34" s="4">
        <f t="shared" si="37"/>
        <v>1.1112</v>
      </c>
      <c r="AL34" s="4">
        <f t="shared" si="38"/>
        <v>1.3515</v>
      </c>
      <c r="AM34" s="4">
        <f t="shared" si="39"/>
        <v>1.5792</v>
      </c>
      <c r="AN34" s="4">
        <f t="shared" si="40"/>
        <v>1.7948000000000002</v>
      </c>
      <c r="AO34" s="4">
        <f t="shared" si="41"/>
        <v>2</v>
      </c>
      <c r="AP34" s="4">
        <f t="shared" si="42"/>
        <v>2.1951</v>
      </c>
      <c r="AQ34" s="4">
        <f t="shared" si="43"/>
        <v>2.3810000000000002</v>
      </c>
      <c r="AR34" s="4">
        <f t="shared" si="44"/>
        <v>2.5586</v>
      </c>
      <c r="AS34" s="4">
        <f t="shared" si="45"/>
        <v>2.7276</v>
      </c>
      <c r="AT34" s="4">
        <f t="shared" si="46"/>
        <v>2.8886000000000003</v>
      </c>
      <c r="AU34" s="4">
        <f t="shared" si="47"/>
        <v>3.0436</v>
      </c>
      <c r="AV34" s="4">
        <f t="shared" si="48"/>
        <v>3.1919999999999997</v>
      </c>
      <c r="AW34" s="4">
        <f t="shared" si="49"/>
        <v>3.3328</v>
      </c>
      <c r="AX34" s="4">
        <f t="shared" si="50"/>
        <v>3.4697</v>
      </c>
      <c r="AY34" s="4">
        <f t="shared" si="51"/>
        <v>3.6</v>
      </c>
      <c r="AZ34" s="4">
        <f t="shared" si="52"/>
        <v>3.7258999999999998</v>
      </c>
      <c r="BA34" s="4">
        <f t="shared" si="53"/>
        <v>3.846</v>
      </c>
      <c r="BB34" s="4">
        <f t="shared" si="54"/>
        <v>3.9627000000000003</v>
      </c>
      <c r="BC34" s="4">
        <f t="shared" si="55"/>
        <v>4.0744</v>
      </c>
      <c r="BD34" s="4">
        <f t="shared" si="56"/>
        <v>4.1814</v>
      </c>
      <c r="BE34" s="4">
        <f t="shared" si="57"/>
        <v>4.2864</v>
      </c>
      <c r="BF34" s="4">
        <f t="shared" si="58"/>
        <v>4.385</v>
      </c>
      <c r="BG34" s="4">
        <f t="shared" si="59"/>
        <v>4.4824</v>
      </c>
      <c r="BH34" s="4">
        <f t="shared" si="60"/>
        <v>4.5765</v>
      </c>
      <c r="BI34" s="5">
        <v>32</v>
      </c>
      <c r="BJ34" s="5">
        <f t="shared" si="61"/>
        <v>4.667599999999999</v>
      </c>
      <c r="BK34" s="5">
        <f t="shared" si="99"/>
        <v>4.7531</v>
      </c>
      <c r="BL34" s="5">
        <f t="shared" si="100"/>
        <v>4.839</v>
      </c>
      <c r="BM34" s="5">
        <f t="shared" si="101"/>
        <v>4.919700000000001</v>
      </c>
      <c r="BN34" s="5">
        <f t="shared" si="82"/>
        <v>5.0016</v>
      </c>
      <c r="BO34" s="5">
        <f t="shared" si="83"/>
        <v>5.0754</v>
      </c>
      <c r="BP34" s="5">
        <f t="shared" si="84"/>
        <v>5.151</v>
      </c>
      <c r="BQ34" s="5">
        <f t="shared" si="85"/>
        <v>5.225499999999999</v>
      </c>
      <c r="BR34" s="5">
        <f t="shared" si="86"/>
        <v>5.2956</v>
      </c>
      <c r="BS34" s="5">
        <f t="shared" si="87"/>
        <v>5.3613</v>
      </c>
      <c r="BT34" s="5">
        <f t="shared" si="88"/>
        <v>5.4302</v>
      </c>
      <c r="BU34" s="5">
        <f t="shared" si="89"/>
        <v>5.4912</v>
      </c>
      <c r="BV34" s="5">
        <f t="shared" si="90"/>
        <v>5.556</v>
      </c>
      <c r="BW34" s="5">
        <f t="shared" si="91"/>
        <v>5.617000000000001</v>
      </c>
      <c r="BX34" s="5">
        <f t="shared" si="92"/>
        <v>5.6742</v>
      </c>
      <c r="BY34" s="5">
        <f t="shared" si="93"/>
        <v>5.7319</v>
      </c>
      <c r="BZ34" s="5">
        <f t="shared" si="94"/>
        <v>5.7904</v>
      </c>
      <c r="CA34" s="5">
        <f t="shared" si="95"/>
        <v>5.8454999999999995</v>
      </c>
      <c r="CB34" s="5">
        <f t="shared" si="96"/>
        <v>5.897200000000001</v>
      </c>
      <c r="CC34" s="5">
        <f t="shared" si="97"/>
        <v>5.9502</v>
      </c>
      <c r="CD34" s="5">
        <f t="shared" si="98"/>
        <v>6</v>
      </c>
    </row>
    <row r="35" spans="1:82" ht="14.25">
      <c r="A35">
        <v>33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>
        <f t="shared" si="34"/>
        <v>0</v>
      </c>
      <c r="AI35" s="4">
        <f t="shared" si="35"/>
        <v>0.2941</v>
      </c>
      <c r="AJ35" s="4">
        <f t="shared" si="36"/>
        <v>0.5714</v>
      </c>
      <c r="AK35" s="4">
        <f t="shared" si="37"/>
        <v>0.8333999999999999</v>
      </c>
      <c r="AL35" s="4">
        <f t="shared" si="38"/>
        <v>1.0812</v>
      </c>
      <c r="AM35" s="4">
        <f t="shared" si="39"/>
        <v>1.3159999999999998</v>
      </c>
      <c r="AN35" s="4">
        <f t="shared" si="40"/>
        <v>1.5384000000000002</v>
      </c>
      <c r="AO35" s="4">
        <f t="shared" si="41"/>
        <v>1.75</v>
      </c>
      <c r="AP35" s="4">
        <f t="shared" si="42"/>
        <v>1.9512</v>
      </c>
      <c r="AQ35" s="4">
        <f t="shared" si="43"/>
        <v>2.1429</v>
      </c>
      <c r="AR35" s="4">
        <f t="shared" si="44"/>
        <v>2.326</v>
      </c>
      <c r="AS35" s="4">
        <f t="shared" si="45"/>
        <v>2.5003</v>
      </c>
      <c r="AT35" s="4">
        <f t="shared" si="46"/>
        <v>2.6664000000000003</v>
      </c>
      <c r="AU35" s="4">
        <f t="shared" si="47"/>
        <v>2.8262</v>
      </c>
      <c r="AV35" s="4">
        <f t="shared" si="48"/>
        <v>2.9791999999999996</v>
      </c>
      <c r="AW35" s="4">
        <f t="shared" si="49"/>
        <v>3.1245000000000003</v>
      </c>
      <c r="AX35" s="4">
        <f aca="true" t="shared" si="102" ref="AX35:AX51">0.2041*(49-A35)</f>
        <v>3.2656</v>
      </c>
      <c r="AY35" s="4">
        <f aca="true" t="shared" si="103" ref="AY35:AY52">0.2*(50-A35)</f>
        <v>3.4000000000000004</v>
      </c>
      <c r="AZ35" s="4">
        <f aca="true" t="shared" si="104" ref="AZ35:AZ53">0.1961*(51-A35)</f>
        <v>3.5298</v>
      </c>
      <c r="BA35" s="4">
        <f aca="true" t="shared" si="105" ref="BA35:BA54">0.1923*(52-A35)</f>
        <v>3.6537</v>
      </c>
      <c r="BB35" s="4">
        <f aca="true" t="shared" si="106" ref="BB35:BB55">0.1887*(53-A35)</f>
        <v>3.774</v>
      </c>
      <c r="BC35" s="4">
        <f aca="true" t="shared" si="107" ref="BC35:BC56">0.1852*(54-A35)</f>
        <v>3.8892</v>
      </c>
      <c r="BD35" s="4">
        <f aca="true" t="shared" si="108" ref="BD35:BD57">0.1818*(55-A35)</f>
        <v>3.9995999999999996</v>
      </c>
      <c r="BE35" s="4">
        <f aca="true" t="shared" si="109" ref="BE35:BE58">0.1786*(56-A35)</f>
        <v>4.1078</v>
      </c>
      <c r="BF35" s="4">
        <f aca="true" t="shared" si="110" ref="BF35:BF59">0.1754*(57-A35)</f>
        <v>4.2096</v>
      </c>
      <c r="BG35" s="4">
        <f aca="true" t="shared" si="111" ref="BG35:BG60">0.1724*(58-A35)</f>
        <v>4.31</v>
      </c>
      <c r="BH35" s="4">
        <f aca="true" t="shared" si="112" ref="BH35:BH61">0.1695*(59-A35)</f>
        <v>4.407</v>
      </c>
      <c r="BI35" s="5">
        <v>33</v>
      </c>
      <c r="BJ35" s="5">
        <f aca="true" t="shared" si="113" ref="BJ35:BJ62">0.1667*(60-A35)</f>
        <v>4.5009</v>
      </c>
      <c r="BK35" s="5">
        <f t="shared" si="99"/>
        <v>4.5892</v>
      </c>
      <c r="BL35" s="5">
        <f t="shared" si="100"/>
        <v>4.6777</v>
      </c>
      <c r="BM35" s="5">
        <f t="shared" si="101"/>
        <v>4.761</v>
      </c>
      <c r="BN35" s="5">
        <f t="shared" si="82"/>
        <v>4.8453</v>
      </c>
      <c r="BO35" s="5">
        <f t="shared" si="83"/>
        <v>4.9216</v>
      </c>
      <c r="BP35" s="5">
        <f t="shared" si="84"/>
        <v>4.9995</v>
      </c>
      <c r="BQ35" s="5">
        <f t="shared" si="85"/>
        <v>5.0762</v>
      </c>
      <c r="BR35" s="5">
        <f t="shared" si="86"/>
        <v>5.1485</v>
      </c>
      <c r="BS35" s="5">
        <f t="shared" si="87"/>
        <v>5.2164</v>
      </c>
      <c r="BT35" s="5">
        <f t="shared" si="88"/>
        <v>5.2873</v>
      </c>
      <c r="BU35" s="5">
        <f t="shared" si="89"/>
        <v>5.3504000000000005</v>
      </c>
      <c r="BV35" s="5">
        <f t="shared" si="90"/>
        <v>5.4171</v>
      </c>
      <c r="BW35" s="5">
        <f t="shared" si="91"/>
        <v>5.48</v>
      </c>
      <c r="BX35" s="5">
        <f t="shared" si="92"/>
        <v>5.5390999999999995</v>
      </c>
      <c r="BY35" s="5">
        <f t="shared" si="93"/>
        <v>5.5986</v>
      </c>
      <c r="BZ35" s="5">
        <f t="shared" si="94"/>
        <v>5.658799999999999</v>
      </c>
      <c r="CA35" s="5">
        <f t="shared" si="95"/>
        <v>5.715599999999999</v>
      </c>
      <c r="CB35" s="5">
        <f t="shared" si="96"/>
        <v>5.769</v>
      </c>
      <c r="CC35" s="5">
        <f t="shared" si="97"/>
        <v>5.8236</v>
      </c>
      <c r="CD35" s="5">
        <f t="shared" si="98"/>
        <v>5.875</v>
      </c>
    </row>
    <row r="36" spans="1:82" ht="14.25">
      <c r="A36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>
        <f t="shared" si="35"/>
        <v>0</v>
      </c>
      <c r="AJ36" s="4">
        <f t="shared" si="36"/>
        <v>0.2857</v>
      </c>
      <c r="AK36" s="4">
        <f t="shared" si="37"/>
        <v>0.5556</v>
      </c>
      <c r="AL36" s="4">
        <f t="shared" si="38"/>
        <v>0.8109</v>
      </c>
      <c r="AM36" s="4">
        <f t="shared" si="39"/>
        <v>1.0528</v>
      </c>
      <c r="AN36" s="4">
        <f t="shared" si="40"/>
        <v>1.282</v>
      </c>
      <c r="AO36" s="4">
        <f t="shared" si="41"/>
        <v>1.5</v>
      </c>
      <c r="AP36" s="4">
        <f t="shared" si="42"/>
        <v>1.7073</v>
      </c>
      <c r="AQ36" s="4">
        <f t="shared" si="43"/>
        <v>1.9048</v>
      </c>
      <c r="AR36" s="4">
        <f t="shared" si="44"/>
        <v>2.0934</v>
      </c>
      <c r="AS36" s="4">
        <f t="shared" si="45"/>
        <v>2.273</v>
      </c>
      <c r="AT36" s="4">
        <f t="shared" si="46"/>
        <v>2.4442</v>
      </c>
      <c r="AU36" s="4">
        <f t="shared" si="47"/>
        <v>2.6088</v>
      </c>
      <c r="AV36" s="4">
        <f t="shared" si="48"/>
        <v>2.7664</v>
      </c>
      <c r="AW36" s="4">
        <f t="shared" si="49"/>
        <v>2.9162000000000003</v>
      </c>
      <c r="AX36" s="4">
        <f t="shared" si="102"/>
        <v>3.0615</v>
      </c>
      <c r="AY36" s="4">
        <f t="shared" si="103"/>
        <v>3.2</v>
      </c>
      <c r="AZ36" s="4">
        <f t="shared" si="104"/>
        <v>3.3337</v>
      </c>
      <c r="BA36" s="4">
        <f t="shared" si="105"/>
        <v>3.4614</v>
      </c>
      <c r="BB36" s="4">
        <f t="shared" si="106"/>
        <v>3.5853</v>
      </c>
      <c r="BC36" s="4">
        <f t="shared" si="107"/>
        <v>3.704</v>
      </c>
      <c r="BD36" s="4">
        <f t="shared" si="108"/>
        <v>3.8177999999999996</v>
      </c>
      <c r="BE36" s="4">
        <f t="shared" si="109"/>
        <v>3.9292000000000002</v>
      </c>
      <c r="BF36" s="4">
        <f t="shared" si="110"/>
        <v>4.0342</v>
      </c>
      <c r="BG36" s="4">
        <f t="shared" si="111"/>
        <v>4.1376</v>
      </c>
      <c r="BH36" s="4">
        <f t="shared" si="112"/>
        <v>4.237500000000001</v>
      </c>
      <c r="BI36" s="5">
        <v>34</v>
      </c>
      <c r="BJ36" s="5">
        <f t="shared" si="113"/>
        <v>4.3342</v>
      </c>
      <c r="BK36" s="5">
        <f t="shared" si="99"/>
        <v>4.4253</v>
      </c>
      <c r="BL36" s="5">
        <f t="shared" si="100"/>
        <v>4.5164</v>
      </c>
      <c r="BM36" s="5">
        <f t="shared" si="101"/>
        <v>4.6023000000000005</v>
      </c>
      <c r="BN36" s="5">
        <f aca="true" t="shared" si="114" ref="BN36:BN51">0.1563*(64-A36)</f>
        <v>4.689</v>
      </c>
      <c r="BO36" s="5">
        <f aca="true" t="shared" si="115" ref="BO36:BO51">0.1538*(65-A36)</f>
        <v>4.767799999999999</v>
      </c>
      <c r="BP36" s="5">
        <f aca="true" t="shared" si="116" ref="BP36:BP51">0.1515*(66-A36)</f>
        <v>4.848</v>
      </c>
      <c r="BQ36" s="5">
        <f aca="true" t="shared" si="117" ref="BQ36:BQ51">0.1493*(67-A36)</f>
        <v>4.9269</v>
      </c>
      <c r="BR36" s="5">
        <f aca="true" t="shared" si="118" ref="BR36:BR51">0.1471*(68-A36)</f>
        <v>5.0014</v>
      </c>
      <c r="BS36" s="5">
        <f aca="true" t="shared" si="119" ref="BS36:BS51">0.1449*(69-A36)</f>
        <v>5.0715</v>
      </c>
      <c r="BT36" s="5">
        <f aca="true" t="shared" si="120" ref="BT36:BT51">0.1429*(70-A36)</f>
        <v>5.1444</v>
      </c>
      <c r="BU36" s="5">
        <f aca="true" t="shared" si="121" ref="BU36:BU51">0.1408*(71-A36)</f>
        <v>5.2096</v>
      </c>
      <c r="BV36" s="5">
        <f aca="true" t="shared" si="122" ref="BV36:BV51">0.1389*(72-A36)</f>
        <v>5.2782</v>
      </c>
      <c r="BW36" s="5">
        <f aca="true" t="shared" si="123" ref="BW36:BW51">0.137*(73-A36)</f>
        <v>5.343</v>
      </c>
      <c r="BX36" s="5">
        <f aca="true" t="shared" si="124" ref="BX36:BX51">0.1351*(74-A36)</f>
        <v>5.404</v>
      </c>
      <c r="BY36" s="5">
        <f aca="true" t="shared" si="125" ref="BY36:BY51">0.1333*(75-A36)</f>
        <v>5.4653</v>
      </c>
      <c r="BZ36" s="5">
        <f aca="true" t="shared" si="126" ref="BZ36:BZ51">0.1316*(76-A36)</f>
        <v>5.5272</v>
      </c>
      <c r="CA36" s="5">
        <f aca="true" t="shared" si="127" ref="CA36:CA51">0.1299*(77-A36)</f>
        <v>5.585699999999999</v>
      </c>
      <c r="CB36" s="5">
        <f aca="true" t="shared" si="128" ref="CB36:CB51">0.1282*(78-A36)</f>
        <v>5.6408000000000005</v>
      </c>
      <c r="CC36" s="5">
        <f aca="true" t="shared" si="129" ref="CC36:CC51">0.1266*(79-A36)</f>
        <v>5.696999999999999</v>
      </c>
      <c r="CD36" s="5">
        <f aca="true" t="shared" si="130" ref="CD36:CD51">0.125*(80-A36)</f>
        <v>5.75</v>
      </c>
    </row>
    <row r="37" spans="1:82" ht="14.25">
      <c r="A37">
        <v>35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>
        <f t="shared" si="36"/>
        <v>0</v>
      </c>
      <c r="AK37" s="4">
        <f t="shared" si="37"/>
        <v>0.2778</v>
      </c>
      <c r="AL37" s="4">
        <f t="shared" si="38"/>
        <v>0.5406</v>
      </c>
      <c r="AM37" s="4">
        <f t="shared" si="39"/>
        <v>0.7896</v>
      </c>
      <c r="AN37" s="4">
        <f t="shared" si="40"/>
        <v>1.0256</v>
      </c>
      <c r="AO37" s="4">
        <f t="shared" si="41"/>
        <v>1.25</v>
      </c>
      <c r="AP37" s="4">
        <f t="shared" si="42"/>
        <v>1.4634</v>
      </c>
      <c r="AQ37" s="4">
        <f t="shared" si="43"/>
        <v>1.6667</v>
      </c>
      <c r="AR37" s="4">
        <f t="shared" si="44"/>
        <v>1.8608</v>
      </c>
      <c r="AS37" s="4">
        <f t="shared" si="45"/>
        <v>2.0457</v>
      </c>
      <c r="AT37" s="4">
        <f t="shared" si="46"/>
        <v>2.222</v>
      </c>
      <c r="AU37" s="4">
        <f t="shared" si="47"/>
        <v>2.3914</v>
      </c>
      <c r="AV37" s="4">
        <f t="shared" si="48"/>
        <v>2.5536</v>
      </c>
      <c r="AW37" s="4">
        <f t="shared" si="49"/>
        <v>2.7079</v>
      </c>
      <c r="AX37" s="4">
        <f t="shared" si="102"/>
        <v>2.8574</v>
      </c>
      <c r="AY37" s="4">
        <f t="shared" si="103"/>
        <v>3</v>
      </c>
      <c r="AZ37" s="4">
        <f t="shared" si="104"/>
        <v>3.1376</v>
      </c>
      <c r="BA37" s="4">
        <f t="shared" si="105"/>
        <v>3.2691</v>
      </c>
      <c r="BB37" s="4">
        <f t="shared" si="106"/>
        <v>3.3966000000000003</v>
      </c>
      <c r="BC37" s="4">
        <f t="shared" si="107"/>
        <v>3.5188</v>
      </c>
      <c r="BD37" s="4">
        <f t="shared" si="108"/>
        <v>3.6359999999999997</v>
      </c>
      <c r="BE37" s="4">
        <f t="shared" si="109"/>
        <v>3.7506000000000004</v>
      </c>
      <c r="BF37" s="4">
        <f t="shared" si="110"/>
        <v>3.8588</v>
      </c>
      <c r="BG37" s="4">
        <f t="shared" si="111"/>
        <v>3.9652</v>
      </c>
      <c r="BH37" s="4">
        <f t="shared" si="112"/>
        <v>4.0680000000000005</v>
      </c>
      <c r="BI37" s="5">
        <v>35</v>
      </c>
      <c r="BJ37" s="5">
        <f t="shared" si="113"/>
        <v>4.1674999999999995</v>
      </c>
      <c r="BK37" s="5">
        <f aca="true" t="shared" si="131" ref="BK37:BK52">0.1639*(61-A37)</f>
        <v>4.2614</v>
      </c>
      <c r="BL37" s="5">
        <f aca="true" t="shared" si="132" ref="BL37:BL52">0.1613*(62-A37)</f>
        <v>4.3551</v>
      </c>
      <c r="BM37" s="5">
        <f aca="true" t="shared" si="133" ref="BM37:BM52">0.1587*(63-A37)</f>
        <v>4.4436</v>
      </c>
      <c r="BN37" s="5">
        <f t="shared" si="114"/>
        <v>4.5327</v>
      </c>
      <c r="BO37" s="5">
        <f t="shared" si="115"/>
        <v>4.614</v>
      </c>
      <c r="BP37" s="5">
        <f t="shared" si="116"/>
        <v>4.6964999999999995</v>
      </c>
      <c r="BQ37" s="5">
        <f t="shared" si="117"/>
        <v>4.7776</v>
      </c>
      <c r="BR37" s="5">
        <f t="shared" si="118"/>
        <v>4.8543</v>
      </c>
      <c r="BS37" s="5">
        <f t="shared" si="119"/>
        <v>4.9266</v>
      </c>
      <c r="BT37" s="5">
        <f t="shared" si="120"/>
        <v>5.0015</v>
      </c>
      <c r="BU37" s="5">
        <f t="shared" si="121"/>
        <v>5.0688</v>
      </c>
      <c r="BV37" s="5">
        <f t="shared" si="122"/>
        <v>5.1392999999999995</v>
      </c>
      <c r="BW37" s="5">
        <f t="shared" si="123"/>
        <v>5.206</v>
      </c>
      <c r="BX37" s="5">
        <f t="shared" si="124"/>
        <v>5.2689</v>
      </c>
      <c r="BY37" s="5">
        <f t="shared" si="125"/>
        <v>5.332</v>
      </c>
      <c r="BZ37" s="5">
        <f t="shared" si="126"/>
        <v>5.3956</v>
      </c>
      <c r="CA37" s="5">
        <f t="shared" si="127"/>
        <v>5.455799999999999</v>
      </c>
      <c r="CB37" s="5">
        <f t="shared" si="128"/>
        <v>5.5126</v>
      </c>
      <c r="CC37" s="5">
        <f t="shared" si="129"/>
        <v>5.570399999999999</v>
      </c>
      <c r="CD37" s="5">
        <f t="shared" si="130"/>
        <v>5.625</v>
      </c>
    </row>
    <row r="38" spans="1:82" ht="14.25">
      <c r="A38">
        <v>36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>
        <f t="shared" si="37"/>
        <v>0</v>
      </c>
      <c r="AL38" s="4">
        <f t="shared" si="38"/>
        <v>0.2703</v>
      </c>
      <c r="AM38" s="4">
        <f t="shared" si="39"/>
        <v>0.5264</v>
      </c>
      <c r="AN38" s="4">
        <f t="shared" si="40"/>
        <v>0.7692000000000001</v>
      </c>
      <c r="AO38" s="4">
        <f t="shared" si="41"/>
        <v>1</v>
      </c>
      <c r="AP38" s="4">
        <f t="shared" si="42"/>
        <v>1.2195</v>
      </c>
      <c r="AQ38" s="4">
        <f t="shared" si="43"/>
        <v>1.4286</v>
      </c>
      <c r="AR38" s="4">
        <f t="shared" si="44"/>
        <v>1.6282</v>
      </c>
      <c r="AS38" s="4">
        <f t="shared" si="45"/>
        <v>1.8184</v>
      </c>
      <c r="AT38" s="4">
        <f t="shared" si="46"/>
        <v>1.9998</v>
      </c>
      <c r="AU38" s="4">
        <f t="shared" si="47"/>
        <v>2.174</v>
      </c>
      <c r="AV38" s="4">
        <f t="shared" si="48"/>
        <v>2.3407999999999998</v>
      </c>
      <c r="AW38" s="4">
        <f t="shared" si="49"/>
        <v>2.4996</v>
      </c>
      <c r="AX38" s="4">
        <f t="shared" si="102"/>
        <v>2.6533</v>
      </c>
      <c r="AY38" s="4">
        <f t="shared" si="103"/>
        <v>2.8000000000000003</v>
      </c>
      <c r="AZ38" s="4">
        <f t="shared" si="104"/>
        <v>2.9415</v>
      </c>
      <c r="BA38" s="4">
        <f t="shared" si="105"/>
        <v>3.0768</v>
      </c>
      <c r="BB38" s="4">
        <f t="shared" si="106"/>
        <v>3.2079</v>
      </c>
      <c r="BC38" s="4">
        <f t="shared" si="107"/>
        <v>3.3336</v>
      </c>
      <c r="BD38" s="4">
        <f t="shared" si="108"/>
        <v>3.4541999999999997</v>
      </c>
      <c r="BE38" s="4">
        <f t="shared" si="109"/>
        <v>3.572</v>
      </c>
      <c r="BF38" s="4">
        <f t="shared" si="110"/>
        <v>3.6834</v>
      </c>
      <c r="BG38" s="4">
        <f t="shared" si="111"/>
        <v>3.7927999999999997</v>
      </c>
      <c r="BH38" s="4">
        <f t="shared" si="112"/>
        <v>3.8985000000000003</v>
      </c>
      <c r="BI38" s="5">
        <v>36</v>
      </c>
      <c r="BJ38" s="5">
        <f t="shared" si="113"/>
        <v>4.0008</v>
      </c>
      <c r="BK38" s="5">
        <f t="shared" si="131"/>
        <v>4.0975</v>
      </c>
      <c r="BL38" s="5">
        <f t="shared" si="132"/>
        <v>4.1937999999999995</v>
      </c>
      <c r="BM38" s="5">
        <f t="shared" si="133"/>
        <v>4.2849</v>
      </c>
      <c r="BN38" s="5">
        <f t="shared" si="114"/>
        <v>4.3764</v>
      </c>
      <c r="BO38" s="5">
        <f t="shared" si="115"/>
        <v>4.4601999999999995</v>
      </c>
      <c r="BP38" s="5">
        <f t="shared" si="116"/>
        <v>4.545</v>
      </c>
      <c r="BQ38" s="5">
        <f t="shared" si="117"/>
        <v>4.628299999999999</v>
      </c>
      <c r="BR38" s="5">
        <f t="shared" si="118"/>
        <v>4.7072</v>
      </c>
      <c r="BS38" s="5">
        <f t="shared" si="119"/>
        <v>4.7817</v>
      </c>
      <c r="BT38" s="5">
        <f t="shared" si="120"/>
        <v>4.8586</v>
      </c>
      <c r="BU38" s="5">
        <f t="shared" si="121"/>
        <v>4.928</v>
      </c>
      <c r="BV38" s="5">
        <f t="shared" si="122"/>
        <v>5.0004</v>
      </c>
      <c r="BW38" s="5">
        <f t="shared" si="123"/>
        <v>5.069000000000001</v>
      </c>
      <c r="BX38" s="5">
        <f t="shared" si="124"/>
        <v>5.1338</v>
      </c>
      <c r="BY38" s="5">
        <f t="shared" si="125"/>
        <v>5.1987</v>
      </c>
      <c r="BZ38" s="5">
        <f t="shared" si="126"/>
        <v>5.263999999999999</v>
      </c>
      <c r="CA38" s="5">
        <f t="shared" si="127"/>
        <v>5.3259</v>
      </c>
      <c r="CB38" s="5">
        <f t="shared" si="128"/>
        <v>5.3844</v>
      </c>
      <c r="CC38" s="5">
        <f t="shared" si="129"/>
        <v>5.4437999999999995</v>
      </c>
      <c r="CD38" s="5">
        <f t="shared" si="130"/>
        <v>5.5</v>
      </c>
    </row>
    <row r="39" spans="1:82" ht="14.25">
      <c r="A39">
        <v>37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>
        <f t="shared" si="38"/>
        <v>0</v>
      </c>
      <c r="AM39" s="4">
        <f t="shared" si="39"/>
        <v>0.2632</v>
      </c>
      <c r="AN39" s="4">
        <f t="shared" si="40"/>
        <v>0.5128</v>
      </c>
      <c r="AO39" s="4">
        <f t="shared" si="41"/>
        <v>0.75</v>
      </c>
      <c r="AP39" s="4">
        <f t="shared" si="42"/>
        <v>0.9756</v>
      </c>
      <c r="AQ39" s="4">
        <f t="shared" si="43"/>
        <v>1.1905000000000001</v>
      </c>
      <c r="AR39" s="4">
        <f t="shared" si="44"/>
        <v>1.3956</v>
      </c>
      <c r="AS39" s="4">
        <f t="shared" si="45"/>
        <v>1.5911</v>
      </c>
      <c r="AT39" s="4">
        <f t="shared" si="46"/>
        <v>1.7776</v>
      </c>
      <c r="AU39" s="4">
        <f t="shared" si="47"/>
        <v>1.9566000000000001</v>
      </c>
      <c r="AV39" s="4">
        <f t="shared" si="48"/>
        <v>2.128</v>
      </c>
      <c r="AW39" s="4">
        <f t="shared" si="49"/>
        <v>2.2913</v>
      </c>
      <c r="AX39" s="4">
        <f t="shared" si="102"/>
        <v>2.4492000000000003</v>
      </c>
      <c r="AY39" s="4">
        <f t="shared" si="103"/>
        <v>2.6</v>
      </c>
      <c r="AZ39" s="4">
        <f t="shared" si="104"/>
        <v>2.7454</v>
      </c>
      <c r="BA39" s="4">
        <f t="shared" si="105"/>
        <v>2.8845</v>
      </c>
      <c r="BB39" s="4">
        <f t="shared" si="106"/>
        <v>3.0192</v>
      </c>
      <c r="BC39" s="4">
        <f t="shared" si="107"/>
        <v>3.1484</v>
      </c>
      <c r="BD39" s="4">
        <f t="shared" si="108"/>
        <v>3.2723999999999998</v>
      </c>
      <c r="BE39" s="4">
        <f t="shared" si="109"/>
        <v>3.3934</v>
      </c>
      <c r="BF39" s="4">
        <f t="shared" si="110"/>
        <v>3.508</v>
      </c>
      <c r="BG39" s="4">
        <f t="shared" si="111"/>
        <v>3.6204</v>
      </c>
      <c r="BH39" s="4">
        <f t="shared" si="112"/>
        <v>3.729</v>
      </c>
      <c r="BI39" s="5">
        <v>37</v>
      </c>
      <c r="BJ39" s="5">
        <f t="shared" si="113"/>
        <v>3.8341</v>
      </c>
      <c r="BK39" s="5">
        <f t="shared" si="131"/>
        <v>3.9335999999999998</v>
      </c>
      <c r="BL39" s="5">
        <f t="shared" si="132"/>
        <v>4.0325</v>
      </c>
      <c r="BM39" s="5">
        <f t="shared" si="133"/>
        <v>4.1262</v>
      </c>
      <c r="BN39" s="5">
        <f t="shared" si="114"/>
        <v>4.2200999999999995</v>
      </c>
      <c r="BO39" s="5">
        <f t="shared" si="115"/>
        <v>4.3064</v>
      </c>
      <c r="BP39" s="5">
        <f t="shared" si="116"/>
        <v>4.3934999999999995</v>
      </c>
      <c r="BQ39" s="5">
        <f t="shared" si="117"/>
        <v>4.478999999999999</v>
      </c>
      <c r="BR39" s="5">
        <f t="shared" si="118"/>
        <v>4.5601</v>
      </c>
      <c r="BS39" s="5">
        <f t="shared" si="119"/>
        <v>4.6368</v>
      </c>
      <c r="BT39" s="5">
        <f t="shared" si="120"/>
        <v>4.7157</v>
      </c>
      <c r="BU39" s="5">
        <f t="shared" si="121"/>
        <v>4.7872</v>
      </c>
      <c r="BV39" s="5">
        <f t="shared" si="122"/>
        <v>4.8614999999999995</v>
      </c>
      <c r="BW39" s="5">
        <f t="shared" si="123"/>
        <v>4.932</v>
      </c>
      <c r="BX39" s="5">
        <f t="shared" si="124"/>
        <v>4.9986999999999995</v>
      </c>
      <c r="BY39" s="5">
        <f t="shared" si="125"/>
        <v>5.0654</v>
      </c>
      <c r="BZ39" s="5">
        <f t="shared" si="126"/>
        <v>5.1324</v>
      </c>
      <c r="CA39" s="5">
        <f t="shared" si="127"/>
        <v>5.196</v>
      </c>
      <c r="CB39" s="5">
        <f t="shared" si="128"/>
        <v>5.256200000000001</v>
      </c>
      <c r="CC39" s="5">
        <f t="shared" si="129"/>
        <v>5.3172</v>
      </c>
      <c r="CD39" s="5">
        <f t="shared" si="130"/>
        <v>5.375</v>
      </c>
    </row>
    <row r="40" spans="1:82" ht="14.25">
      <c r="A40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>
        <f t="shared" si="39"/>
        <v>0</v>
      </c>
      <c r="AN40" s="4">
        <f t="shared" si="40"/>
        <v>0.2564</v>
      </c>
      <c r="AO40" s="4">
        <f t="shared" si="41"/>
        <v>0.5</v>
      </c>
      <c r="AP40" s="4">
        <f t="shared" si="42"/>
        <v>0.7317</v>
      </c>
      <c r="AQ40" s="4">
        <f t="shared" si="43"/>
        <v>0.9524</v>
      </c>
      <c r="AR40" s="4">
        <f t="shared" si="44"/>
        <v>1.163</v>
      </c>
      <c r="AS40" s="4">
        <f t="shared" si="45"/>
        <v>1.3638</v>
      </c>
      <c r="AT40" s="4">
        <f t="shared" si="46"/>
        <v>1.5554000000000001</v>
      </c>
      <c r="AU40" s="4">
        <f t="shared" si="47"/>
        <v>1.7392</v>
      </c>
      <c r="AV40" s="4">
        <f t="shared" si="48"/>
        <v>1.9152</v>
      </c>
      <c r="AW40" s="4">
        <f t="shared" si="49"/>
        <v>2.083</v>
      </c>
      <c r="AX40" s="4">
        <f t="shared" si="102"/>
        <v>2.2451</v>
      </c>
      <c r="AY40" s="4">
        <f t="shared" si="103"/>
        <v>2.4000000000000004</v>
      </c>
      <c r="AZ40" s="4">
        <f t="shared" si="104"/>
        <v>2.5493</v>
      </c>
      <c r="BA40" s="4">
        <f t="shared" si="105"/>
        <v>2.6922</v>
      </c>
      <c r="BB40" s="4">
        <f t="shared" si="106"/>
        <v>2.8305000000000002</v>
      </c>
      <c r="BC40" s="4">
        <f t="shared" si="107"/>
        <v>2.9632</v>
      </c>
      <c r="BD40" s="4">
        <f t="shared" si="108"/>
        <v>3.0906</v>
      </c>
      <c r="BE40" s="4">
        <f t="shared" si="109"/>
        <v>3.2148000000000003</v>
      </c>
      <c r="BF40" s="4">
        <f t="shared" si="110"/>
        <v>3.3326000000000002</v>
      </c>
      <c r="BG40" s="4">
        <f t="shared" si="111"/>
        <v>3.448</v>
      </c>
      <c r="BH40" s="4">
        <f t="shared" si="112"/>
        <v>3.5595000000000003</v>
      </c>
      <c r="BI40" s="5">
        <v>38</v>
      </c>
      <c r="BJ40" s="5">
        <f t="shared" si="113"/>
        <v>3.6673999999999998</v>
      </c>
      <c r="BK40" s="5">
        <f t="shared" si="131"/>
        <v>3.7697</v>
      </c>
      <c r="BL40" s="5">
        <f t="shared" si="132"/>
        <v>3.8712</v>
      </c>
      <c r="BM40" s="5">
        <f t="shared" si="133"/>
        <v>3.9675000000000002</v>
      </c>
      <c r="BN40" s="5">
        <f t="shared" si="114"/>
        <v>4.0638</v>
      </c>
      <c r="BO40" s="5">
        <f t="shared" si="115"/>
        <v>4.1526</v>
      </c>
      <c r="BP40" s="5">
        <f t="shared" si="116"/>
        <v>4.242</v>
      </c>
      <c r="BQ40" s="5">
        <f t="shared" si="117"/>
        <v>4.3297</v>
      </c>
      <c r="BR40" s="5">
        <f t="shared" si="118"/>
        <v>4.413</v>
      </c>
      <c r="BS40" s="5">
        <f t="shared" si="119"/>
        <v>4.4919</v>
      </c>
      <c r="BT40" s="5">
        <f t="shared" si="120"/>
        <v>4.5728</v>
      </c>
      <c r="BU40" s="5">
        <f t="shared" si="121"/>
        <v>4.6464</v>
      </c>
      <c r="BV40" s="5">
        <f t="shared" si="122"/>
        <v>4.7226</v>
      </c>
      <c r="BW40" s="5">
        <f t="shared" si="123"/>
        <v>4.795</v>
      </c>
      <c r="BX40" s="5">
        <f t="shared" si="124"/>
        <v>4.8636</v>
      </c>
      <c r="BY40" s="5">
        <f t="shared" si="125"/>
        <v>4.9321</v>
      </c>
      <c r="BZ40" s="5">
        <f t="shared" si="126"/>
        <v>5.0008</v>
      </c>
      <c r="CA40" s="5">
        <f t="shared" si="127"/>
        <v>5.0661</v>
      </c>
      <c r="CB40" s="5">
        <f t="shared" si="128"/>
        <v>5.128</v>
      </c>
      <c r="CC40" s="5">
        <f t="shared" si="129"/>
        <v>5.1906</v>
      </c>
      <c r="CD40" s="5">
        <f t="shared" si="130"/>
        <v>5.25</v>
      </c>
    </row>
    <row r="41" spans="1:82" ht="14.25">
      <c r="A41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>
        <f t="shared" si="40"/>
        <v>0</v>
      </c>
      <c r="AO41" s="4">
        <f t="shared" si="41"/>
        <v>0.25</v>
      </c>
      <c r="AP41" s="4">
        <f t="shared" si="42"/>
        <v>0.4878</v>
      </c>
      <c r="AQ41" s="4">
        <f t="shared" si="43"/>
        <v>0.7143</v>
      </c>
      <c r="AR41" s="4">
        <f t="shared" si="44"/>
        <v>0.9304</v>
      </c>
      <c r="AS41" s="4">
        <f t="shared" si="45"/>
        <v>1.1365</v>
      </c>
      <c r="AT41" s="4">
        <f t="shared" si="46"/>
        <v>1.3332000000000002</v>
      </c>
      <c r="AU41" s="4">
        <f t="shared" si="47"/>
        <v>1.5218</v>
      </c>
      <c r="AV41" s="4">
        <f t="shared" si="48"/>
        <v>1.7024</v>
      </c>
      <c r="AW41" s="4">
        <f t="shared" si="49"/>
        <v>1.8747</v>
      </c>
      <c r="AX41" s="4">
        <f t="shared" si="102"/>
        <v>2.041</v>
      </c>
      <c r="AY41" s="4">
        <f t="shared" si="103"/>
        <v>2.2</v>
      </c>
      <c r="AZ41" s="4">
        <f t="shared" si="104"/>
        <v>2.3532</v>
      </c>
      <c r="BA41" s="4">
        <f t="shared" si="105"/>
        <v>2.4999</v>
      </c>
      <c r="BB41" s="4">
        <f t="shared" si="106"/>
        <v>2.6418</v>
      </c>
      <c r="BC41" s="4">
        <f t="shared" si="107"/>
        <v>2.778</v>
      </c>
      <c r="BD41" s="4">
        <f t="shared" si="108"/>
        <v>2.9088</v>
      </c>
      <c r="BE41" s="4">
        <f t="shared" si="109"/>
        <v>3.0362</v>
      </c>
      <c r="BF41" s="4">
        <f t="shared" si="110"/>
        <v>3.1572</v>
      </c>
      <c r="BG41" s="4">
        <f t="shared" si="111"/>
        <v>3.2756</v>
      </c>
      <c r="BH41" s="4">
        <f t="shared" si="112"/>
        <v>3.39</v>
      </c>
      <c r="BI41" s="5">
        <v>39</v>
      </c>
      <c r="BJ41" s="5">
        <f t="shared" si="113"/>
        <v>3.5006999999999997</v>
      </c>
      <c r="BK41" s="5">
        <f t="shared" si="131"/>
        <v>3.6058</v>
      </c>
      <c r="BL41" s="5">
        <f t="shared" si="132"/>
        <v>3.7099</v>
      </c>
      <c r="BM41" s="5">
        <f t="shared" si="133"/>
        <v>3.8088</v>
      </c>
      <c r="BN41" s="5">
        <f t="shared" si="114"/>
        <v>3.9074999999999998</v>
      </c>
      <c r="BO41" s="5">
        <f t="shared" si="115"/>
        <v>3.9987999999999997</v>
      </c>
      <c r="BP41" s="5">
        <f t="shared" si="116"/>
        <v>4.0905</v>
      </c>
      <c r="BQ41" s="5">
        <f t="shared" si="117"/>
        <v>4.1804</v>
      </c>
      <c r="BR41" s="5">
        <f t="shared" si="118"/>
        <v>4.2659</v>
      </c>
      <c r="BS41" s="5">
        <f t="shared" si="119"/>
        <v>4.347</v>
      </c>
      <c r="BT41" s="5">
        <f t="shared" si="120"/>
        <v>4.4299</v>
      </c>
      <c r="BU41" s="5">
        <f t="shared" si="121"/>
        <v>4.5056</v>
      </c>
      <c r="BV41" s="5">
        <f t="shared" si="122"/>
        <v>4.583699999999999</v>
      </c>
      <c r="BW41" s="5">
        <f t="shared" si="123"/>
        <v>4.658</v>
      </c>
      <c r="BX41" s="5">
        <f t="shared" si="124"/>
        <v>4.7285</v>
      </c>
      <c r="BY41" s="5">
        <f t="shared" si="125"/>
        <v>4.7988</v>
      </c>
      <c r="BZ41" s="5">
        <f t="shared" si="126"/>
        <v>4.8692</v>
      </c>
      <c r="CA41" s="5">
        <f t="shared" si="127"/>
        <v>4.9361999999999995</v>
      </c>
      <c r="CB41" s="5">
        <f t="shared" si="128"/>
        <v>4.9998000000000005</v>
      </c>
      <c r="CC41" s="5">
        <f t="shared" si="129"/>
        <v>5.064</v>
      </c>
      <c r="CD41" s="5">
        <f t="shared" si="130"/>
        <v>5.125</v>
      </c>
    </row>
    <row r="42" spans="1:82" ht="14.25">
      <c r="A42">
        <v>40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>
        <f t="shared" si="41"/>
        <v>0</v>
      </c>
      <c r="AP42" s="4">
        <f t="shared" si="42"/>
        <v>0.2439</v>
      </c>
      <c r="AQ42" s="4">
        <f t="shared" si="43"/>
        <v>0.4762</v>
      </c>
      <c r="AR42" s="4">
        <f t="shared" si="44"/>
        <v>0.6978</v>
      </c>
      <c r="AS42" s="4">
        <f t="shared" si="45"/>
        <v>0.9092</v>
      </c>
      <c r="AT42" s="4">
        <f t="shared" si="46"/>
        <v>1.111</v>
      </c>
      <c r="AU42" s="4">
        <f t="shared" si="47"/>
        <v>1.3044</v>
      </c>
      <c r="AV42" s="4">
        <f t="shared" si="48"/>
        <v>1.4895999999999998</v>
      </c>
      <c r="AW42" s="4">
        <f t="shared" si="49"/>
        <v>1.6664</v>
      </c>
      <c r="AX42" s="4">
        <f t="shared" si="102"/>
        <v>1.8369</v>
      </c>
      <c r="AY42" s="4">
        <f t="shared" si="103"/>
        <v>2</v>
      </c>
      <c r="AZ42" s="4">
        <f t="shared" si="104"/>
        <v>2.1571</v>
      </c>
      <c r="BA42" s="4">
        <f t="shared" si="105"/>
        <v>2.3076</v>
      </c>
      <c r="BB42" s="4">
        <f t="shared" si="106"/>
        <v>2.4531</v>
      </c>
      <c r="BC42" s="4">
        <f t="shared" si="107"/>
        <v>2.5928</v>
      </c>
      <c r="BD42" s="4">
        <f t="shared" si="108"/>
        <v>2.727</v>
      </c>
      <c r="BE42" s="4">
        <f t="shared" si="109"/>
        <v>2.8576</v>
      </c>
      <c r="BF42" s="4">
        <f t="shared" si="110"/>
        <v>2.9818</v>
      </c>
      <c r="BG42" s="4">
        <f t="shared" si="111"/>
        <v>3.1032</v>
      </c>
      <c r="BH42" s="4">
        <f t="shared" si="112"/>
        <v>3.2205000000000004</v>
      </c>
      <c r="BI42" s="5">
        <v>40</v>
      </c>
      <c r="BJ42" s="5">
        <f t="shared" si="113"/>
        <v>3.3339999999999996</v>
      </c>
      <c r="BK42" s="5">
        <f t="shared" si="131"/>
        <v>3.4419</v>
      </c>
      <c r="BL42" s="5">
        <f t="shared" si="132"/>
        <v>3.5486</v>
      </c>
      <c r="BM42" s="5">
        <f t="shared" si="133"/>
        <v>3.6501</v>
      </c>
      <c r="BN42" s="5">
        <f t="shared" si="114"/>
        <v>3.7512</v>
      </c>
      <c r="BO42" s="5">
        <f t="shared" si="115"/>
        <v>3.8449999999999998</v>
      </c>
      <c r="BP42" s="5">
        <f t="shared" si="116"/>
        <v>3.939</v>
      </c>
      <c r="BQ42" s="5">
        <f t="shared" si="117"/>
        <v>4.0310999999999995</v>
      </c>
      <c r="BR42" s="5">
        <f t="shared" si="118"/>
        <v>4.1188</v>
      </c>
      <c r="BS42" s="5">
        <f t="shared" si="119"/>
        <v>4.2021</v>
      </c>
      <c r="BT42" s="5">
        <f t="shared" si="120"/>
        <v>4.287</v>
      </c>
      <c r="BU42" s="5">
        <f t="shared" si="121"/>
        <v>4.364800000000001</v>
      </c>
      <c r="BV42" s="5">
        <f t="shared" si="122"/>
        <v>4.4448</v>
      </c>
      <c r="BW42" s="5">
        <f t="shared" si="123"/>
        <v>4.521000000000001</v>
      </c>
      <c r="BX42" s="5">
        <f t="shared" si="124"/>
        <v>4.5934</v>
      </c>
      <c r="BY42" s="5">
        <f t="shared" si="125"/>
        <v>4.6655</v>
      </c>
      <c r="BZ42" s="5">
        <f t="shared" si="126"/>
        <v>4.7376</v>
      </c>
      <c r="CA42" s="5">
        <f t="shared" si="127"/>
        <v>4.806299999999999</v>
      </c>
      <c r="CB42" s="5">
        <f t="shared" si="128"/>
        <v>4.8716</v>
      </c>
      <c r="CC42" s="5">
        <f t="shared" si="129"/>
        <v>4.937399999999999</v>
      </c>
      <c r="CD42" s="5">
        <f t="shared" si="130"/>
        <v>5</v>
      </c>
    </row>
    <row r="43" spans="1:82" ht="14.25">
      <c r="A43">
        <v>41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>
        <f t="shared" si="42"/>
        <v>0</v>
      </c>
      <c r="AQ43" s="4">
        <f t="shared" si="43"/>
        <v>0.2381</v>
      </c>
      <c r="AR43" s="4">
        <f t="shared" si="44"/>
        <v>0.4652</v>
      </c>
      <c r="AS43" s="4">
        <f t="shared" si="45"/>
        <v>0.6819</v>
      </c>
      <c r="AT43" s="4">
        <f t="shared" si="46"/>
        <v>0.8888</v>
      </c>
      <c r="AU43" s="4">
        <f t="shared" si="47"/>
        <v>1.087</v>
      </c>
      <c r="AV43" s="4">
        <f t="shared" si="48"/>
        <v>1.2768</v>
      </c>
      <c r="AW43" s="4">
        <f t="shared" si="49"/>
        <v>1.4581000000000002</v>
      </c>
      <c r="AX43" s="4">
        <f t="shared" si="102"/>
        <v>1.6328</v>
      </c>
      <c r="AY43" s="4">
        <f t="shared" si="103"/>
        <v>1.8</v>
      </c>
      <c r="AZ43" s="4">
        <f t="shared" si="104"/>
        <v>1.9609999999999999</v>
      </c>
      <c r="BA43" s="4">
        <f t="shared" si="105"/>
        <v>2.1153</v>
      </c>
      <c r="BB43" s="4">
        <f t="shared" si="106"/>
        <v>2.2644</v>
      </c>
      <c r="BC43" s="4">
        <f t="shared" si="107"/>
        <v>2.4076</v>
      </c>
      <c r="BD43" s="4">
        <f t="shared" si="108"/>
        <v>2.5452</v>
      </c>
      <c r="BE43" s="4">
        <f t="shared" si="109"/>
        <v>2.6790000000000003</v>
      </c>
      <c r="BF43" s="4">
        <f t="shared" si="110"/>
        <v>2.8064</v>
      </c>
      <c r="BG43" s="4">
        <f t="shared" si="111"/>
        <v>2.9308</v>
      </c>
      <c r="BH43" s="4">
        <f t="shared" si="112"/>
        <v>3.051</v>
      </c>
      <c r="BI43" s="5">
        <v>41</v>
      </c>
      <c r="BJ43" s="5">
        <f t="shared" si="113"/>
        <v>3.1672999999999996</v>
      </c>
      <c r="BK43" s="5">
        <f t="shared" si="131"/>
        <v>3.2779999999999996</v>
      </c>
      <c r="BL43" s="5">
        <f t="shared" si="132"/>
        <v>3.3872999999999998</v>
      </c>
      <c r="BM43" s="5">
        <f t="shared" si="133"/>
        <v>3.4914</v>
      </c>
      <c r="BN43" s="5">
        <f t="shared" si="114"/>
        <v>3.5949</v>
      </c>
      <c r="BO43" s="5">
        <f t="shared" si="115"/>
        <v>3.6912</v>
      </c>
      <c r="BP43" s="5">
        <f t="shared" si="116"/>
        <v>3.7875</v>
      </c>
      <c r="BQ43" s="5">
        <f t="shared" si="117"/>
        <v>3.8817999999999997</v>
      </c>
      <c r="BR43" s="5">
        <f t="shared" si="118"/>
        <v>3.9717000000000002</v>
      </c>
      <c r="BS43" s="5">
        <f t="shared" si="119"/>
        <v>4.0572</v>
      </c>
      <c r="BT43" s="5">
        <f t="shared" si="120"/>
        <v>4.1441</v>
      </c>
      <c r="BU43" s="5">
        <f t="shared" si="121"/>
        <v>4.224</v>
      </c>
      <c r="BV43" s="5">
        <f t="shared" si="122"/>
        <v>4.3059</v>
      </c>
      <c r="BW43" s="5">
        <f t="shared" si="123"/>
        <v>4.384</v>
      </c>
      <c r="BX43" s="5">
        <f t="shared" si="124"/>
        <v>4.4582999999999995</v>
      </c>
      <c r="BY43" s="5">
        <f t="shared" si="125"/>
        <v>4.5322000000000005</v>
      </c>
      <c r="BZ43" s="5">
        <f t="shared" si="126"/>
        <v>4.606</v>
      </c>
      <c r="CA43" s="5">
        <f t="shared" si="127"/>
        <v>4.676399999999999</v>
      </c>
      <c r="CB43" s="5">
        <f t="shared" si="128"/>
        <v>4.7434</v>
      </c>
      <c r="CC43" s="5">
        <f t="shared" si="129"/>
        <v>4.8107999999999995</v>
      </c>
      <c r="CD43" s="5">
        <f t="shared" si="130"/>
        <v>4.875</v>
      </c>
    </row>
    <row r="44" spans="1:82" ht="14.25">
      <c r="A44">
        <v>42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>
        <f t="shared" si="43"/>
        <v>0</v>
      </c>
      <c r="AR44" s="4">
        <f t="shared" si="44"/>
        <v>0.2326</v>
      </c>
      <c r="AS44" s="4">
        <f t="shared" si="45"/>
        <v>0.4546</v>
      </c>
      <c r="AT44" s="4">
        <f t="shared" si="46"/>
        <v>0.6666000000000001</v>
      </c>
      <c r="AU44" s="4">
        <f t="shared" si="47"/>
        <v>0.8696</v>
      </c>
      <c r="AV44" s="4">
        <f t="shared" si="48"/>
        <v>1.064</v>
      </c>
      <c r="AW44" s="4">
        <f t="shared" si="49"/>
        <v>1.2498</v>
      </c>
      <c r="AX44" s="4">
        <f t="shared" si="102"/>
        <v>1.4287</v>
      </c>
      <c r="AY44" s="4">
        <f t="shared" si="103"/>
        <v>1.6</v>
      </c>
      <c r="AZ44" s="4">
        <f t="shared" si="104"/>
        <v>1.7649</v>
      </c>
      <c r="BA44" s="4">
        <f t="shared" si="105"/>
        <v>1.923</v>
      </c>
      <c r="BB44" s="4">
        <f t="shared" si="106"/>
        <v>2.0757</v>
      </c>
      <c r="BC44" s="4">
        <f t="shared" si="107"/>
        <v>2.2224</v>
      </c>
      <c r="BD44" s="4">
        <f t="shared" si="108"/>
        <v>2.3634</v>
      </c>
      <c r="BE44" s="4">
        <f t="shared" si="109"/>
        <v>2.5004</v>
      </c>
      <c r="BF44" s="4">
        <f t="shared" si="110"/>
        <v>2.6310000000000002</v>
      </c>
      <c r="BG44" s="4">
        <f t="shared" si="111"/>
        <v>2.7584</v>
      </c>
      <c r="BH44" s="4">
        <f t="shared" si="112"/>
        <v>2.8815000000000004</v>
      </c>
      <c r="BI44" s="5">
        <v>42</v>
      </c>
      <c r="BJ44" s="5">
        <f t="shared" si="113"/>
        <v>3.0006</v>
      </c>
      <c r="BK44" s="5">
        <f t="shared" si="131"/>
        <v>3.1140999999999996</v>
      </c>
      <c r="BL44" s="5">
        <f t="shared" si="132"/>
        <v>3.226</v>
      </c>
      <c r="BM44" s="5">
        <f t="shared" si="133"/>
        <v>3.3327</v>
      </c>
      <c r="BN44" s="5">
        <f t="shared" si="114"/>
        <v>3.4386</v>
      </c>
      <c r="BO44" s="5">
        <f t="shared" si="115"/>
        <v>3.5374</v>
      </c>
      <c r="BP44" s="5">
        <f t="shared" si="116"/>
        <v>3.636</v>
      </c>
      <c r="BQ44" s="5">
        <f t="shared" si="117"/>
        <v>3.7325</v>
      </c>
      <c r="BR44" s="5">
        <f t="shared" si="118"/>
        <v>3.8246</v>
      </c>
      <c r="BS44" s="5">
        <f t="shared" si="119"/>
        <v>3.9123</v>
      </c>
      <c r="BT44" s="5">
        <f t="shared" si="120"/>
        <v>4.0012</v>
      </c>
      <c r="BU44" s="5">
        <f t="shared" si="121"/>
        <v>4.083200000000001</v>
      </c>
      <c r="BV44" s="5">
        <f t="shared" si="122"/>
        <v>4.167</v>
      </c>
      <c r="BW44" s="5">
        <f t="shared" si="123"/>
        <v>4.247</v>
      </c>
      <c r="BX44" s="5">
        <f t="shared" si="124"/>
        <v>4.3232</v>
      </c>
      <c r="BY44" s="5">
        <f t="shared" si="125"/>
        <v>4.3989</v>
      </c>
      <c r="BZ44" s="5">
        <f t="shared" si="126"/>
        <v>4.4744</v>
      </c>
      <c r="CA44" s="5">
        <f t="shared" si="127"/>
        <v>4.5465</v>
      </c>
      <c r="CB44" s="5">
        <f t="shared" si="128"/>
        <v>4.615200000000001</v>
      </c>
      <c r="CC44" s="5">
        <f t="shared" si="129"/>
        <v>4.6842</v>
      </c>
      <c r="CD44" s="5">
        <f t="shared" si="130"/>
        <v>4.75</v>
      </c>
    </row>
    <row r="45" spans="1:82" ht="14.25">
      <c r="A45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>
        <f t="shared" si="44"/>
        <v>0</v>
      </c>
      <c r="AS45" s="4">
        <f t="shared" si="45"/>
        <v>0.2273</v>
      </c>
      <c r="AT45" s="4">
        <f t="shared" si="46"/>
        <v>0.4444</v>
      </c>
      <c r="AU45" s="4">
        <f t="shared" si="47"/>
        <v>0.6522</v>
      </c>
      <c r="AV45" s="4">
        <f t="shared" si="48"/>
        <v>0.8512</v>
      </c>
      <c r="AW45" s="4">
        <f t="shared" si="49"/>
        <v>1.0415</v>
      </c>
      <c r="AX45" s="4">
        <f t="shared" si="102"/>
        <v>1.2246000000000001</v>
      </c>
      <c r="AY45" s="4">
        <f t="shared" si="103"/>
        <v>1.4000000000000001</v>
      </c>
      <c r="AZ45" s="4">
        <f t="shared" si="104"/>
        <v>1.5688</v>
      </c>
      <c r="BA45" s="4">
        <f t="shared" si="105"/>
        <v>1.7307</v>
      </c>
      <c r="BB45" s="4">
        <f t="shared" si="106"/>
        <v>1.887</v>
      </c>
      <c r="BC45" s="4">
        <f t="shared" si="107"/>
        <v>2.0372</v>
      </c>
      <c r="BD45" s="4">
        <f t="shared" si="108"/>
        <v>2.1816</v>
      </c>
      <c r="BE45" s="4">
        <f t="shared" si="109"/>
        <v>2.3218</v>
      </c>
      <c r="BF45" s="4">
        <f t="shared" si="110"/>
        <v>2.4556</v>
      </c>
      <c r="BG45" s="4">
        <f t="shared" si="111"/>
        <v>2.586</v>
      </c>
      <c r="BH45" s="4">
        <f t="shared" si="112"/>
        <v>2.712</v>
      </c>
      <c r="BI45" s="5">
        <v>43</v>
      </c>
      <c r="BJ45" s="5">
        <f t="shared" si="113"/>
        <v>2.8339</v>
      </c>
      <c r="BK45" s="5">
        <f t="shared" si="131"/>
        <v>2.9501999999999997</v>
      </c>
      <c r="BL45" s="5">
        <f t="shared" si="132"/>
        <v>3.0647</v>
      </c>
      <c r="BM45" s="5">
        <f t="shared" si="133"/>
        <v>3.1740000000000004</v>
      </c>
      <c r="BN45" s="5">
        <f t="shared" si="114"/>
        <v>3.2822999999999998</v>
      </c>
      <c r="BO45" s="5">
        <f t="shared" si="115"/>
        <v>3.3836</v>
      </c>
      <c r="BP45" s="5">
        <f t="shared" si="116"/>
        <v>3.4844999999999997</v>
      </c>
      <c r="BQ45" s="5">
        <f t="shared" si="117"/>
        <v>3.5831999999999997</v>
      </c>
      <c r="BR45" s="5">
        <f t="shared" si="118"/>
        <v>3.6775</v>
      </c>
      <c r="BS45" s="5">
        <f t="shared" si="119"/>
        <v>3.7674</v>
      </c>
      <c r="BT45" s="5">
        <f t="shared" si="120"/>
        <v>3.8583</v>
      </c>
      <c r="BU45" s="5">
        <f t="shared" si="121"/>
        <v>3.9424</v>
      </c>
      <c r="BV45" s="5">
        <f t="shared" si="122"/>
        <v>4.0281</v>
      </c>
      <c r="BW45" s="5">
        <f t="shared" si="123"/>
        <v>4.11</v>
      </c>
      <c r="BX45" s="5">
        <f t="shared" si="124"/>
        <v>4.1881</v>
      </c>
      <c r="BY45" s="5">
        <f t="shared" si="125"/>
        <v>4.2656</v>
      </c>
      <c r="BZ45" s="5">
        <f t="shared" si="126"/>
        <v>4.3427999999999995</v>
      </c>
      <c r="CA45" s="5">
        <f t="shared" si="127"/>
        <v>4.4166</v>
      </c>
      <c r="CB45" s="5">
        <f t="shared" si="128"/>
        <v>4.487</v>
      </c>
      <c r="CC45" s="5">
        <f t="shared" si="129"/>
        <v>4.5576</v>
      </c>
      <c r="CD45" s="5">
        <f t="shared" si="130"/>
        <v>4.625</v>
      </c>
    </row>
    <row r="46" spans="1:82" ht="14.25">
      <c r="A46">
        <v>44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>
        <f t="shared" si="45"/>
        <v>0</v>
      </c>
      <c r="AT46" s="4">
        <f t="shared" si="46"/>
        <v>0.2222</v>
      </c>
      <c r="AU46" s="4">
        <f t="shared" si="47"/>
        <v>0.4348</v>
      </c>
      <c r="AV46" s="4">
        <f t="shared" si="48"/>
        <v>0.6384</v>
      </c>
      <c r="AW46" s="4">
        <f t="shared" si="49"/>
        <v>0.8332</v>
      </c>
      <c r="AX46" s="4">
        <f t="shared" si="102"/>
        <v>1.0205</v>
      </c>
      <c r="AY46" s="4">
        <f t="shared" si="103"/>
        <v>1.2000000000000002</v>
      </c>
      <c r="AZ46" s="4">
        <f t="shared" si="104"/>
        <v>1.3727</v>
      </c>
      <c r="BA46" s="4">
        <f t="shared" si="105"/>
        <v>1.5384</v>
      </c>
      <c r="BB46" s="4">
        <f t="shared" si="106"/>
        <v>1.6983000000000001</v>
      </c>
      <c r="BC46" s="4">
        <f t="shared" si="107"/>
        <v>1.852</v>
      </c>
      <c r="BD46" s="4">
        <f t="shared" si="108"/>
        <v>1.9997999999999998</v>
      </c>
      <c r="BE46" s="4">
        <f t="shared" si="109"/>
        <v>2.1432</v>
      </c>
      <c r="BF46" s="4">
        <f t="shared" si="110"/>
        <v>2.2802</v>
      </c>
      <c r="BG46" s="4">
        <f t="shared" si="111"/>
        <v>2.4135999999999997</v>
      </c>
      <c r="BH46" s="4">
        <f t="shared" si="112"/>
        <v>2.5425</v>
      </c>
      <c r="BI46" s="5">
        <v>44</v>
      </c>
      <c r="BJ46" s="5">
        <f t="shared" si="113"/>
        <v>2.6672</v>
      </c>
      <c r="BK46" s="5">
        <f t="shared" si="131"/>
        <v>2.7862999999999998</v>
      </c>
      <c r="BL46" s="5">
        <f t="shared" si="132"/>
        <v>2.9034</v>
      </c>
      <c r="BM46" s="5">
        <f t="shared" si="133"/>
        <v>3.0153000000000003</v>
      </c>
      <c r="BN46" s="5">
        <f t="shared" si="114"/>
        <v>3.126</v>
      </c>
      <c r="BO46" s="5">
        <f t="shared" si="115"/>
        <v>3.2298</v>
      </c>
      <c r="BP46" s="5">
        <f t="shared" si="116"/>
        <v>3.3329999999999997</v>
      </c>
      <c r="BQ46" s="5">
        <f t="shared" si="117"/>
        <v>3.4338999999999995</v>
      </c>
      <c r="BR46" s="5">
        <f t="shared" si="118"/>
        <v>3.5304</v>
      </c>
      <c r="BS46" s="5">
        <f t="shared" si="119"/>
        <v>3.6225</v>
      </c>
      <c r="BT46" s="5">
        <f t="shared" si="120"/>
        <v>3.7154</v>
      </c>
      <c r="BU46" s="5">
        <f t="shared" si="121"/>
        <v>3.8016</v>
      </c>
      <c r="BV46" s="5">
        <f t="shared" si="122"/>
        <v>3.8891999999999998</v>
      </c>
      <c r="BW46" s="5">
        <f t="shared" si="123"/>
        <v>3.9730000000000003</v>
      </c>
      <c r="BX46" s="5">
        <f t="shared" si="124"/>
        <v>4.053</v>
      </c>
      <c r="BY46" s="5">
        <f t="shared" si="125"/>
        <v>4.1323</v>
      </c>
      <c r="BZ46" s="5">
        <f t="shared" si="126"/>
        <v>4.2112</v>
      </c>
      <c r="CA46" s="5">
        <f t="shared" si="127"/>
        <v>4.2867</v>
      </c>
      <c r="CB46" s="5">
        <f t="shared" si="128"/>
        <v>4.3588000000000005</v>
      </c>
      <c r="CC46" s="5">
        <f t="shared" si="129"/>
        <v>4.431</v>
      </c>
      <c r="CD46" s="5">
        <f t="shared" si="130"/>
        <v>4.5</v>
      </c>
    </row>
    <row r="47" spans="1:82" ht="14.25">
      <c r="A47">
        <v>45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>
        <f t="shared" si="46"/>
        <v>0</v>
      </c>
      <c r="AU47" s="4">
        <f t="shared" si="47"/>
        <v>0.2174</v>
      </c>
      <c r="AV47" s="4">
        <f t="shared" si="48"/>
        <v>0.4256</v>
      </c>
      <c r="AW47" s="4">
        <f t="shared" si="49"/>
        <v>0.6249</v>
      </c>
      <c r="AX47" s="4">
        <f t="shared" si="102"/>
        <v>0.8164</v>
      </c>
      <c r="AY47" s="4">
        <f t="shared" si="103"/>
        <v>1</v>
      </c>
      <c r="AZ47" s="4">
        <f t="shared" si="104"/>
        <v>1.1766</v>
      </c>
      <c r="BA47" s="4">
        <f t="shared" si="105"/>
        <v>1.3461</v>
      </c>
      <c r="BB47" s="4">
        <f t="shared" si="106"/>
        <v>1.5096</v>
      </c>
      <c r="BC47" s="4">
        <f t="shared" si="107"/>
        <v>1.6668</v>
      </c>
      <c r="BD47" s="4">
        <f t="shared" si="108"/>
        <v>1.8179999999999998</v>
      </c>
      <c r="BE47" s="4">
        <f t="shared" si="109"/>
        <v>1.9646000000000001</v>
      </c>
      <c r="BF47" s="4">
        <f t="shared" si="110"/>
        <v>2.1048</v>
      </c>
      <c r="BG47" s="4">
        <f t="shared" si="111"/>
        <v>2.2412</v>
      </c>
      <c r="BH47" s="4">
        <f t="shared" si="112"/>
        <v>2.373</v>
      </c>
      <c r="BI47" s="5">
        <v>45</v>
      </c>
      <c r="BJ47" s="5">
        <f t="shared" si="113"/>
        <v>2.5004999999999997</v>
      </c>
      <c r="BK47" s="5">
        <f t="shared" si="131"/>
        <v>2.6224</v>
      </c>
      <c r="BL47" s="5">
        <f t="shared" si="132"/>
        <v>2.7420999999999998</v>
      </c>
      <c r="BM47" s="5">
        <f t="shared" si="133"/>
        <v>2.8566000000000003</v>
      </c>
      <c r="BN47" s="5">
        <f t="shared" si="114"/>
        <v>2.9697</v>
      </c>
      <c r="BO47" s="5">
        <f t="shared" si="115"/>
        <v>3.0759999999999996</v>
      </c>
      <c r="BP47" s="5">
        <f t="shared" si="116"/>
        <v>3.1814999999999998</v>
      </c>
      <c r="BQ47" s="5">
        <f t="shared" si="117"/>
        <v>3.2845999999999997</v>
      </c>
      <c r="BR47" s="5">
        <f t="shared" si="118"/>
        <v>3.3833</v>
      </c>
      <c r="BS47" s="5">
        <f t="shared" si="119"/>
        <v>3.4776</v>
      </c>
      <c r="BT47" s="5">
        <f t="shared" si="120"/>
        <v>3.5725</v>
      </c>
      <c r="BU47" s="5">
        <f t="shared" si="121"/>
        <v>3.6608</v>
      </c>
      <c r="BV47" s="5">
        <f t="shared" si="122"/>
        <v>3.7502999999999997</v>
      </c>
      <c r="BW47" s="5">
        <f t="shared" si="123"/>
        <v>3.8360000000000003</v>
      </c>
      <c r="BX47" s="5">
        <f t="shared" si="124"/>
        <v>3.9179</v>
      </c>
      <c r="BY47" s="5">
        <f t="shared" si="125"/>
        <v>3.999</v>
      </c>
      <c r="BZ47" s="5">
        <f t="shared" si="126"/>
        <v>4.0796</v>
      </c>
      <c r="CA47" s="5">
        <f t="shared" si="127"/>
        <v>4.1568</v>
      </c>
      <c r="CB47" s="5">
        <f t="shared" si="128"/>
        <v>4.2306</v>
      </c>
      <c r="CC47" s="5">
        <f t="shared" si="129"/>
        <v>4.304399999999999</v>
      </c>
      <c r="CD47" s="5">
        <f t="shared" si="130"/>
        <v>4.375</v>
      </c>
    </row>
    <row r="48" spans="1:82" ht="14.25">
      <c r="A48">
        <v>46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>
        <f t="shared" si="47"/>
        <v>0</v>
      </c>
      <c r="AV48" s="4">
        <f t="shared" si="48"/>
        <v>0.2128</v>
      </c>
      <c r="AW48" s="4">
        <f t="shared" si="49"/>
        <v>0.4166</v>
      </c>
      <c r="AX48" s="4">
        <f t="shared" si="102"/>
        <v>0.6123000000000001</v>
      </c>
      <c r="AY48" s="4">
        <f t="shared" si="103"/>
        <v>0.8</v>
      </c>
      <c r="AZ48" s="4">
        <f t="shared" si="104"/>
        <v>0.9804999999999999</v>
      </c>
      <c r="BA48" s="4">
        <f t="shared" si="105"/>
        <v>1.1538</v>
      </c>
      <c r="BB48" s="4">
        <f t="shared" si="106"/>
        <v>1.3209</v>
      </c>
      <c r="BC48" s="4">
        <f t="shared" si="107"/>
        <v>1.4816</v>
      </c>
      <c r="BD48" s="4">
        <f t="shared" si="108"/>
        <v>1.6361999999999999</v>
      </c>
      <c r="BE48" s="4">
        <f t="shared" si="109"/>
        <v>1.786</v>
      </c>
      <c r="BF48" s="4">
        <f t="shared" si="110"/>
        <v>1.9294</v>
      </c>
      <c r="BG48" s="4">
        <f t="shared" si="111"/>
        <v>2.0688</v>
      </c>
      <c r="BH48" s="4">
        <f t="shared" si="112"/>
        <v>2.2035</v>
      </c>
      <c r="BI48" s="5">
        <v>46</v>
      </c>
      <c r="BJ48" s="5">
        <f t="shared" si="113"/>
        <v>2.3337999999999997</v>
      </c>
      <c r="BK48" s="5">
        <f t="shared" si="131"/>
        <v>2.4585</v>
      </c>
      <c r="BL48" s="5">
        <f t="shared" si="132"/>
        <v>2.5808</v>
      </c>
      <c r="BM48" s="5">
        <f t="shared" si="133"/>
        <v>2.6979</v>
      </c>
      <c r="BN48" s="5">
        <f t="shared" si="114"/>
        <v>2.8133999999999997</v>
      </c>
      <c r="BO48" s="5">
        <f t="shared" si="115"/>
        <v>2.9221999999999997</v>
      </c>
      <c r="BP48" s="5">
        <f t="shared" si="116"/>
        <v>3.03</v>
      </c>
      <c r="BQ48" s="5">
        <f t="shared" si="117"/>
        <v>3.1353</v>
      </c>
      <c r="BR48" s="5">
        <f t="shared" si="118"/>
        <v>3.2362</v>
      </c>
      <c r="BS48" s="5">
        <f t="shared" si="119"/>
        <v>3.3327</v>
      </c>
      <c r="BT48" s="5">
        <f t="shared" si="120"/>
        <v>3.4295999999999998</v>
      </c>
      <c r="BU48" s="5">
        <f t="shared" si="121"/>
        <v>3.52</v>
      </c>
      <c r="BV48" s="5">
        <f t="shared" si="122"/>
        <v>3.6113999999999997</v>
      </c>
      <c r="BW48" s="5">
        <f t="shared" si="123"/>
        <v>3.6990000000000003</v>
      </c>
      <c r="BX48" s="5">
        <f t="shared" si="124"/>
        <v>3.7828</v>
      </c>
      <c r="BY48" s="5">
        <f t="shared" si="125"/>
        <v>3.8657</v>
      </c>
      <c r="BZ48" s="5">
        <f t="shared" si="126"/>
        <v>3.948</v>
      </c>
      <c r="CA48" s="5">
        <f t="shared" si="127"/>
        <v>4.0268999999999995</v>
      </c>
      <c r="CB48" s="5">
        <f t="shared" si="128"/>
        <v>4.1024</v>
      </c>
      <c r="CC48" s="5">
        <f t="shared" si="129"/>
        <v>4.1777999999999995</v>
      </c>
      <c r="CD48" s="5">
        <f t="shared" si="130"/>
        <v>4.25</v>
      </c>
    </row>
    <row r="49" spans="1:82" ht="14.25">
      <c r="A49">
        <v>47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>
        <f t="shared" si="48"/>
        <v>0</v>
      </c>
      <c r="AW49" s="4">
        <f t="shared" si="49"/>
        <v>0.2083</v>
      </c>
      <c r="AX49" s="4">
        <f t="shared" si="102"/>
        <v>0.4082</v>
      </c>
      <c r="AY49" s="4">
        <f t="shared" si="103"/>
        <v>0.6000000000000001</v>
      </c>
      <c r="AZ49" s="4">
        <f t="shared" si="104"/>
        <v>0.7844</v>
      </c>
      <c r="BA49" s="4">
        <f t="shared" si="105"/>
        <v>0.9615</v>
      </c>
      <c r="BB49" s="4">
        <f t="shared" si="106"/>
        <v>1.1322</v>
      </c>
      <c r="BC49" s="4">
        <f t="shared" si="107"/>
        <v>1.2964</v>
      </c>
      <c r="BD49" s="4">
        <f t="shared" si="108"/>
        <v>1.4544</v>
      </c>
      <c r="BE49" s="4">
        <f t="shared" si="109"/>
        <v>1.6074000000000002</v>
      </c>
      <c r="BF49" s="4">
        <f t="shared" si="110"/>
        <v>1.754</v>
      </c>
      <c r="BG49" s="4">
        <f t="shared" si="111"/>
        <v>1.8963999999999999</v>
      </c>
      <c r="BH49" s="4">
        <f t="shared" si="112"/>
        <v>2.0340000000000003</v>
      </c>
      <c r="BI49" s="5">
        <v>47</v>
      </c>
      <c r="BJ49" s="5">
        <f t="shared" si="113"/>
        <v>2.1671</v>
      </c>
      <c r="BK49" s="5">
        <f t="shared" si="131"/>
        <v>2.2946</v>
      </c>
      <c r="BL49" s="5">
        <f t="shared" si="132"/>
        <v>2.4195</v>
      </c>
      <c r="BM49" s="5">
        <f t="shared" si="133"/>
        <v>2.5392</v>
      </c>
      <c r="BN49" s="5">
        <f t="shared" si="114"/>
        <v>2.6571</v>
      </c>
      <c r="BO49" s="5">
        <f t="shared" si="115"/>
        <v>2.7683999999999997</v>
      </c>
      <c r="BP49" s="5">
        <f t="shared" si="116"/>
        <v>2.8785</v>
      </c>
      <c r="BQ49" s="5">
        <f t="shared" si="117"/>
        <v>2.9859999999999998</v>
      </c>
      <c r="BR49" s="5">
        <f t="shared" si="118"/>
        <v>3.0891</v>
      </c>
      <c r="BS49" s="5">
        <f t="shared" si="119"/>
        <v>3.1878</v>
      </c>
      <c r="BT49" s="5">
        <f t="shared" si="120"/>
        <v>3.2867</v>
      </c>
      <c r="BU49" s="5">
        <f t="shared" si="121"/>
        <v>3.3792</v>
      </c>
      <c r="BV49" s="5">
        <f t="shared" si="122"/>
        <v>3.4724999999999997</v>
      </c>
      <c r="BW49" s="5">
        <f t="shared" si="123"/>
        <v>3.5620000000000003</v>
      </c>
      <c r="BX49" s="5">
        <f t="shared" si="124"/>
        <v>3.6477</v>
      </c>
      <c r="BY49" s="5">
        <f t="shared" si="125"/>
        <v>3.7324</v>
      </c>
      <c r="BZ49" s="5">
        <f t="shared" si="126"/>
        <v>3.8164</v>
      </c>
      <c r="CA49" s="5">
        <f t="shared" si="127"/>
        <v>3.897</v>
      </c>
      <c r="CB49" s="5">
        <f t="shared" si="128"/>
        <v>3.9742</v>
      </c>
      <c r="CC49" s="5">
        <f t="shared" si="129"/>
        <v>4.0512</v>
      </c>
      <c r="CD49" s="5">
        <f t="shared" si="130"/>
        <v>4.125</v>
      </c>
    </row>
    <row r="50" spans="1:82" ht="14.25">
      <c r="A50">
        <v>48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>
        <f t="shared" si="49"/>
        <v>0</v>
      </c>
      <c r="AX50" s="4">
        <f t="shared" si="102"/>
        <v>0.2041</v>
      </c>
      <c r="AY50" s="4">
        <f t="shared" si="103"/>
        <v>0.4</v>
      </c>
      <c r="AZ50" s="4">
        <f t="shared" si="104"/>
        <v>0.5883</v>
      </c>
      <c r="BA50" s="4">
        <f t="shared" si="105"/>
        <v>0.7692</v>
      </c>
      <c r="BB50" s="4">
        <f t="shared" si="106"/>
        <v>0.9435</v>
      </c>
      <c r="BC50" s="4">
        <f t="shared" si="107"/>
        <v>1.1112</v>
      </c>
      <c r="BD50" s="4">
        <f t="shared" si="108"/>
        <v>1.2726</v>
      </c>
      <c r="BE50" s="4">
        <f t="shared" si="109"/>
        <v>1.4288</v>
      </c>
      <c r="BF50" s="4">
        <f t="shared" si="110"/>
        <v>1.5786</v>
      </c>
      <c r="BG50" s="4">
        <f t="shared" si="111"/>
        <v>1.724</v>
      </c>
      <c r="BH50" s="4">
        <f t="shared" si="112"/>
        <v>1.8645</v>
      </c>
      <c r="BI50" s="5">
        <v>48</v>
      </c>
      <c r="BJ50" s="5">
        <f t="shared" si="113"/>
        <v>2.0004</v>
      </c>
      <c r="BK50" s="5">
        <f t="shared" si="131"/>
        <v>2.1307</v>
      </c>
      <c r="BL50" s="5">
        <f t="shared" si="132"/>
        <v>2.2582</v>
      </c>
      <c r="BM50" s="5">
        <f t="shared" si="133"/>
        <v>2.3805</v>
      </c>
      <c r="BN50" s="5">
        <f t="shared" si="114"/>
        <v>2.5008</v>
      </c>
      <c r="BO50" s="5">
        <f t="shared" si="115"/>
        <v>2.6146</v>
      </c>
      <c r="BP50" s="5">
        <f t="shared" si="116"/>
        <v>2.727</v>
      </c>
      <c r="BQ50" s="5">
        <f t="shared" si="117"/>
        <v>2.8366999999999996</v>
      </c>
      <c r="BR50" s="5">
        <f t="shared" si="118"/>
        <v>2.942</v>
      </c>
      <c r="BS50" s="5">
        <f t="shared" si="119"/>
        <v>3.0429</v>
      </c>
      <c r="BT50" s="5">
        <f t="shared" si="120"/>
        <v>3.1438</v>
      </c>
      <c r="BU50" s="5">
        <f t="shared" si="121"/>
        <v>3.2384000000000004</v>
      </c>
      <c r="BV50" s="5">
        <f t="shared" si="122"/>
        <v>3.3335999999999997</v>
      </c>
      <c r="BW50" s="5">
        <f t="shared" si="123"/>
        <v>3.4250000000000003</v>
      </c>
      <c r="BX50" s="5">
        <f t="shared" si="124"/>
        <v>3.5126</v>
      </c>
      <c r="BY50" s="5">
        <f t="shared" si="125"/>
        <v>3.5991</v>
      </c>
      <c r="BZ50" s="5">
        <f t="shared" si="126"/>
        <v>3.6848</v>
      </c>
      <c r="CA50" s="5">
        <f t="shared" si="127"/>
        <v>3.7670999999999997</v>
      </c>
      <c r="CB50" s="5">
        <f t="shared" si="128"/>
        <v>3.846</v>
      </c>
      <c r="CC50" s="5">
        <f t="shared" si="129"/>
        <v>3.9246</v>
      </c>
      <c r="CD50" s="5">
        <f t="shared" si="130"/>
        <v>4</v>
      </c>
    </row>
    <row r="51" spans="1:82" ht="14.25">
      <c r="A51">
        <v>49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>
        <f t="shared" si="102"/>
        <v>0</v>
      </c>
      <c r="AY51" s="4">
        <f t="shared" si="103"/>
        <v>0.2</v>
      </c>
      <c r="AZ51" s="4">
        <f t="shared" si="104"/>
        <v>0.3922</v>
      </c>
      <c r="BA51" s="4">
        <f t="shared" si="105"/>
        <v>0.5769</v>
      </c>
      <c r="BB51" s="4">
        <f t="shared" si="106"/>
        <v>0.7548</v>
      </c>
      <c r="BC51" s="4">
        <f t="shared" si="107"/>
        <v>0.926</v>
      </c>
      <c r="BD51" s="4">
        <f t="shared" si="108"/>
        <v>1.0908</v>
      </c>
      <c r="BE51" s="4">
        <f t="shared" si="109"/>
        <v>1.2502</v>
      </c>
      <c r="BF51" s="4">
        <f t="shared" si="110"/>
        <v>1.4032</v>
      </c>
      <c r="BG51" s="4">
        <f t="shared" si="111"/>
        <v>1.5516</v>
      </c>
      <c r="BH51" s="4">
        <f t="shared" si="112"/>
        <v>1.695</v>
      </c>
      <c r="BI51" s="5">
        <v>49</v>
      </c>
      <c r="BJ51" s="5">
        <f t="shared" si="113"/>
        <v>1.8336999999999999</v>
      </c>
      <c r="BK51" s="5">
        <f t="shared" si="131"/>
        <v>1.9667999999999999</v>
      </c>
      <c r="BL51" s="5">
        <f t="shared" si="132"/>
        <v>2.0968999999999998</v>
      </c>
      <c r="BM51" s="5">
        <f t="shared" si="133"/>
        <v>2.2218</v>
      </c>
      <c r="BN51" s="5">
        <f t="shared" si="114"/>
        <v>2.3445</v>
      </c>
      <c r="BO51" s="5">
        <f t="shared" si="115"/>
        <v>2.4608</v>
      </c>
      <c r="BP51" s="5">
        <f t="shared" si="116"/>
        <v>2.5755</v>
      </c>
      <c r="BQ51" s="5">
        <f t="shared" si="117"/>
        <v>2.6874</v>
      </c>
      <c r="BR51" s="5">
        <f t="shared" si="118"/>
        <v>2.7949</v>
      </c>
      <c r="BS51" s="5">
        <f t="shared" si="119"/>
        <v>2.898</v>
      </c>
      <c r="BT51" s="5">
        <f t="shared" si="120"/>
        <v>3.0009</v>
      </c>
      <c r="BU51" s="5">
        <f t="shared" si="121"/>
        <v>3.0976000000000004</v>
      </c>
      <c r="BV51" s="5">
        <f t="shared" si="122"/>
        <v>3.1947</v>
      </c>
      <c r="BW51" s="5">
        <f t="shared" si="123"/>
        <v>3.2880000000000003</v>
      </c>
      <c r="BX51" s="5">
        <f t="shared" si="124"/>
        <v>3.3775</v>
      </c>
      <c r="BY51" s="5">
        <f t="shared" si="125"/>
        <v>3.4658</v>
      </c>
      <c r="BZ51" s="5">
        <f t="shared" si="126"/>
        <v>3.5532</v>
      </c>
      <c r="CA51" s="5">
        <f t="shared" si="127"/>
        <v>3.6371999999999995</v>
      </c>
      <c r="CB51" s="5">
        <f t="shared" si="128"/>
        <v>3.7178000000000004</v>
      </c>
      <c r="CC51" s="5">
        <f t="shared" si="129"/>
        <v>3.7979999999999996</v>
      </c>
      <c r="CD51" s="5">
        <f t="shared" si="130"/>
        <v>3.875</v>
      </c>
    </row>
    <row r="52" spans="1:82" ht="14.25">
      <c r="A52">
        <v>50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>
        <f t="shared" si="103"/>
        <v>0</v>
      </c>
      <c r="AZ52" s="4">
        <f t="shared" si="104"/>
        <v>0.1961</v>
      </c>
      <c r="BA52" s="4">
        <f t="shared" si="105"/>
        <v>0.3846</v>
      </c>
      <c r="BB52" s="4">
        <f t="shared" si="106"/>
        <v>0.5661</v>
      </c>
      <c r="BC52" s="4">
        <f t="shared" si="107"/>
        <v>0.7408</v>
      </c>
      <c r="BD52" s="4">
        <f t="shared" si="108"/>
        <v>0.9089999999999999</v>
      </c>
      <c r="BE52" s="4">
        <f t="shared" si="109"/>
        <v>1.0716</v>
      </c>
      <c r="BF52" s="4">
        <f t="shared" si="110"/>
        <v>1.2278</v>
      </c>
      <c r="BG52" s="4">
        <f t="shared" si="111"/>
        <v>1.3792</v>
      </c>
      <c r="BH52" s="4">
        <f t="shared" si="112"/>
        <v>1.5255</v>
      </c>
      <c r="BI52" s="5">
        <v>50</v>
      </c>
      <c r="BJ52" s="5">
        <f t="shared" si="113"/>
        <v>1.6669999999999998</v>
      </c>
      <c r="BK52" s="5">
        <f t="shared" si="131"/>
        <v>1.8029</v>
      </c>
      <c r="BL52" s="5">
        <f t="shared" si="132"/>
        <v>1.9356</v>
      </c>
      <c r="BM52" s="5">
        <f t="shared" si="133"/>
        <v>2.0631</v>
      </c>
      <c r="BN52" s="5">
        <f aca="true" t="shared" si="134" ref="BN52:BN66">0.1563*(64-A52)</f>
        <v>2.1882</v>
      </c>
      <c r="BO52" s="5">
        <f aca="true" t="shared" si="135" ref="BO52:BO67">0.1538*(65-A52)</f>
        <v>2.307</v>
      </c>
      <c r="BP52" s="5">
        <f aca="true" t="shared" si="136" ref="BP52:BP67">0.1515*(66-A52)</f>
        <v>2.424</v>
      </c>
      <c r="BQ52" s="5">
        <f aca="true" t="shared" si="137" ref="BQ52:BQ67">0.1493*(67-A52)</f>
        <v>2.5381</v>
      </c>
      <c r="BR52" s="5">
        <f aca="true" t="shared" si="138" ref="BR52:BR67">0.1471*(68-A52)</f>
        <v>2.6478</v>
      </c>
      <c r="BS52" s="5">
        <f aca="true" t="shared" si="139" ref="BS52:BS67">0.1449*(69-A52)</f>
        <v>2.7531</v>
      </c>
      <c r="BT52" s="5">
        <f aca="true" t="shared" si="140" ref="BT52:BT67">0.1429*(70-A52)</f>
        <v>2.858</v>
      </c>
      <c r="BU52" s="5">
        <f aca="true" t="shared" si="141" ref="BU52:BU67">0.1408*(71-A52)</f>
        <v>2.9568000000000003</v>
      </c>
      <c r="BV52" s="5">
        <f aca="true" t="shared" si="142" ref="BV52:BV67">0.1389*(72-A52)</f>
        <v>3.0558</v>
      </c>
      <c r="BW52" s="5">
        <f aca="true" t="shared" si="143" ref="BW52:BW67">0.137*(73-A52)</f>
        <v>3.1510000000000002</v>
      </c>
      <c r="BX52" s="5">
        <f aca="true" t="shared" si="144" ref="BX52:BX67">0.1351*(74-A52)</f>
        <v>3.2424</v>
      </c>
      <c r="BY52" s="5">
        <f aca="true" t="shared" si="145" ref="BY52:BY67">0.1333*(75-A52)</f>
        <v>3.3325</v>
      </c>
      <c r="BZ52" s="5">
        <f aca="true" t="shared" si="146" ref="BZ52:BZ67">0.1316*(76-A52)</f>
        <v>3.4215999999999998</v>
      </c>
      <c r="CA52" s="5">
        <f aca="true" t="shared" si="147" ref="CA52:CA67">0.1299*(77-A52)</f>
        <v>3.5073</v>
      </c>
      <c r="CB52" s="5">
        <f aca="true" t="shared" si="148" ref="CB52:CB67">0.1282*(78-A52)</f>
        <v>3.5896000000000003</v>
      </c>
      <c r="CC52" s="5">
        <f aca="true" t="shared" si="149" ref="CC52:CC67">0.1266*(79-A52)</f>
        <v>3.6713999999999998</v>
      </c>
      <c r="CD52" s="5">
        <f aca="true" t="shared" si="150" ref="CD52:CD67">0.125*(80-A52)</f>
        <v>3.75</v>
      </c>
    </row>
    <row r="53" spans="1:82" ht="14.25">
      <c r="A53">
        <v>51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>
        <f t="shared" si="104"/>
        <v>0</v>
      </c>
      <c r="BA53" s="4">
        <f t="shared" si="105"/>
        <v>0.1923</v>
      </c>
      <c r="BB53" s="4">
        <f t="shared" si="106"/>
        <v>0.3774</v>
      </c>
      <c r="BC53" s="4">
        <f t="shared" si="107"/>
        <v>0.5556</v>
      </c>
      <c r="BD53" s="4">
        <f t="shared" si="108"/>
        <v>0.7272</v>
      </c>
      <c r="BE53" s="4">
        <f t="shared" si="109"/>
        <v>0.893</v>
      </c>
      <c r="BF53" s="4">
        <f t="shared" si="110"/>
        <v>1.0524</v>
      </c>
      <c r="BG53" s="4">
        <f t="shared" si="111"/>
        <v>1.2067999999999999</v>
      </c>
      <c r="BH53" s="4">
        <f t="shared" si="112"/>
        <v>1.356</v>
      </c>
      <c r="BI53" s="5">
        <v>51</v>
      </c>
      <c r="BJ53" s="5">
        <f t="shared" si="113"/>
        <v>1.5003</v>
      </c>
      <c r="BK53" s="5">
        <f aca="true" t="shared" si="151" ref="BK53:BK63">0.1639*(61-A53)</f>
        <v>1.6389999999999998</v>
      </c>
      <c r="BL53" s="5">
        <f aca="true" t="shared" si="152" ref="BL53:BL64">0.1613*(62-A53)</f>
        <v>1.7743</v>
      </c>
      <c r="BM53" s="5">
        <f aca="true" t="shared" si="153" ref="BM53:BM65">0.1587*(63-A53)</f>
        <v>1.9044</v>
      </c>
      <c r="BN53" s="5">
        <f t="shared" si="134"/>
        <v>2.0319</v>
      </c>
      <c r="BO53" s="5">
        <f t="shared" si="135"/>
        <v>2.1532</v>
      </c>
      <c r="BP53" s="5">
        <f t="shared" si="136"/>
        <v>2.2725</v>
      </c>
      <c r="BQ53" s="5">
        <f t="shared" si="137"/>
        <v>2.3888</v>
      </c>
      <c r="BR53" s="5">
        <f t="shared" si="138"/>
        <v>2.5007</v>
      </c>
      <c r="BS53" s="5">
        <f t="shared" si="139"/>
        <v>2.6082</v>
      </c>
      <c r="BT53" s="5">
        <f t="shared" si="140"/>
        <v>2.7151</v>
      </c>
      <c r="BU53" s="5">
        <f t="shared" si="141"/>
        <v>2.8160000000000003</v>
      </c>
      <c r="BV53" s="5">
        <f t="shared" si="142"/>
        <v>2.9169</v>
      </c>
      <c r="BW53" s="5">
        <f t="shared" si="143"/>
        <v>3.0140000000000002</v>
      </c>
      <c r="BX53" s="5">
        <f t="shared" si="144"/>
        <v>3.1073</v>
      </c>
      <c r="BY53" s="5">
        <f t="shared" si="145"/>
        <v>3.1992000000000003</v>
      </c>
      <c r="BZ53" s="5">
        <f t="shared" si="146"/>
        <v>3.29</v>
      </c>
      <c r="CA53" s="5">
        <f t="shared" si="147"/>
        <v>3.3773999999999997</v>
      </c>
      <c r="CB53" s="5">
        <f t="shared" si="148"/>
        <v>3.4614000000000003</v>
      </c>
      <c r="CC53" s="5">
        <f t="shared" si="149"/>
        <v>3.5447999999999995</v>
      </c>
      <c r="CD53" s="5">
        <f t="shared" si="150"/>
        <v>3.625</v>
      </c>
    </row>
    <row r="54" spans="1:82" ht="14.25">
      <c r="A54">
        <v>52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>
        <f t="shared" si="105"/>
        <v>0</v>
      </c>
      <c r="BB54" s="4">
        <f t="shared" si="106"/>
        <v>0.1887</v>
      </c>
      <c r="BC54" s="4">
        <f t="shared" si="107"/>
        <v>0.3704</v>
      </c>
      <c r="BD54" s="4">
        <f t="shared" si="108"/>
        <v>0.5454</v>
      </c>
      <c r="BE54" s="4">
        <f t="shared" si="109"/>
        <v>0.7144</v>
      </c>
      <c r="BF54" s="4">
        <f t="shared" si="110"/>
        <v>0.877</v>
      </c>
      <c r="BG54" s="4">
        <f t="shared" si="111"/>
        <v>1.0344</v>
      </c>
      <c r="BH54" s="4">
        <f t="shared" si="112"/>
        <v>1.1865</v>
      </c>
      <c r="BI54" s="5">
        <v>52</v>
      </c>
      <c r="BJ54" s="5">
        <f t="shared" si="113"/>
        <v>1.3336</v>
      </c>
      <c r="BK54" s="5">
        <f t="shared" si="151"/>
        <v>1.4750999999999999</v>
      </c>
      <c r="BL54" s="5">
        <f t="shared" si="152"/>
        <v>1.613</v>
      </c>
      <c r="BM54" s="5">
        <f t="shared" si="153"/>
        <v>1.7457</v>
      </c>
      <c r="BN54" s="5">
        <f t="shared" si="134"/>
        <v>1.8756</v>
      </c>
      <c r="BO54" s="5">
        <f t="shared" si="135"/>
        <v>1.9993999999999998</v>
      </c>
      <c r="BP54" s="5">
        <f t="shared" si="136"/>
        <v>2.121</v>
      </c>
      <c r="BQ54" s="5">
        <f t="shared" si="137"/>
        <v>2.2394999999999996</v>
      </c>
      <c r="BR54" s="5">
        <f t="shared" si="138"/>
        <v>2.3536</v>
      </c>
      <c r="BS54" s="5">
        <f t="shared" si="139"/>
        <v>2.4633</v>
      </c>
      <c r="BT54" s="5">
        <f t="shared" si="140"/>
        <v>2.5722</v>
      </c>
      <c r="BU54" s="5">
        <f t="shared" si="141"/>
        <v>2.6752000000000002</v>
      </c>
      <c r="BV54" s="5">
        <f t="shared" si="142"/>
        <v>2.778</v>
      </c>
      <c r="BW54" s="5">
        <f t="shared" si="143"/>
        <v>2.8770000000000002</v>
      </c>
      <c r="BX54" s="5">
        <f t="shared" si="144"/>
        <v>2.9722</v>
      </c>
      <c r="BY54" s="5">
        <f t="shared" si="145"/>
        <v>3.0659</v>
      </c>
      <c r="BZ54" s="5">
        <f t="shared" si="146"/>
        <v>3.1584</v>
      </c>
      <c r="CA54" s="5">
        <f t="shared" si="147"/>
        <v>3.2474999999999996</v>
      </c>
      <c r="CB54" s="5">
        <f t="shared" si="148"/>
        <v>3.3332</v>
      </c>
      <c r="CC54" s="5">
        <f t="shared" si="149"/>
        <v>3.4181999999999997</v>
      </c>
      <c r="CD54" s="5">
        <f t="shared" si="150"/>
        <v>3.5</v>
      </c>
    </row>
    <row r="55" spans="1:82" ht="14.25">
      <c r="A55">
        <v>53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>
        <f t="shared" si="106"/>
        <v>0</v>
      </c>
      <c r="BC55" s="4">
        <f t="shared" si="107"/>
        <v>0.1852</v>
      </c>
      <c r="BD55" s="4">
        <f t="shared" si="108"/>
        <v>0.3636</v>
      </c>
      <c r="BE55" s="4">
        <f t="shared" si="109"/>
        <v>0.5358</v>
      </c>
      <c r="BF55" s="4">
        <f t="shared" si="110"/>
        <v>0.7016</v>
      </c>
      <c r="BG55" s="4">
        <f t="shared" si="111"/>
        <v>0.862</v>
      </c>
      <c r="BH55" s="4">
        <f t="shared" si="112"/>
        <v>1.0170000000000001</v>
      </c>
      <c r="BI55" s="5">
        <v>53</v>
      </c>
      <c r="BJ55" s="5">
        <f t="shared" si="113"/>
        <v>1.1668999999999998</v>
      </c>
      <c r="BK55" s="5">
        <f t="shared" si="151"/>
        <v>1.3112</v>
      </c>
      <c r="BL55" s="5">
        <f t="shared" si="152"/>
        <v>1.4517</v>
      </c>
      <c r="BM55" s="5">
        <f t="shared" si="153"/>
        <v>1.5870000000000002</v>
      </c>
      <c r="BN55" s="5">
        <f t="shared" si="134"/>
        <v>1.7193</v>
      </c>
      <c r="BO55" s="5">
        <f t="shared" si="135"/>
        <v>1.8456</v>
      </c>
      <c r="BP55" s="5">
        <f t="shared" si="136"/>
        <v>1.9695</v>
      </c>
      <c r="BQ55" s="5">
        <f t="shared" si="137"/>
        <v>2.0902</v>
      </c>
      <c r="BR55" s="5">
        <f t="shared" si="138"/>
        <v>2.2065</v>
      </c>
      <c r="BS55" s="5">
        <f t="shared" si="139"/>
        <v>2.3184</v>
      </c>
      <c r="BT55" s="5">
        <f t="shared" si="140"/>
        <v>2.4293</v>
      </c>
      <c r="BU55" s="5">
        <f t="shared" si="141"/>
        <v>2.5344</v>
      </c>
      <c r="BV55" s="5">
        <f t="shared" si="142"/>
        <v>2.6391</v>
      </c>
      <c r="BW55" s="5">
        <f t="shared" si="143"/>
        <v>2.74</v>
      </c>
      <c r="BX55" s="5">
        <f t="shared" si="144"/>
        <v>2.8371</v>
      </c>
      <c r="BY55" s="5">
        <f t="shared" si="145"/>
        <v>2.9326</v>
      </c>
      <c r="BZ55" s="5">
        <f t="shared" si="146"/>
        <v>3.0267999999999997</v>
      </c>
      <c r="CA55" s="5">
        <f t="shared" si="147"/>
        <v>3.1175999999999995</v>
      </c>
      <c r="CB55" s="5">
        <f t="shared" si="148"/>
        <v>3.205</v>
      </c>
      <c r="CC55" s="5">
        <f t="shared" si="149"/>
        <v>3.2916</v>
      </c>
      <c r="CD55" s="5">
        <f t="shared" si="150"/>
        <v>3.375</v>
      </c>
    </row>
    <row r="56" spans="1:82" ht="14.25">
      <c r="A56">
        <v>54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>
        <f t="shared" si="107"/>
        <v>0</v>
      </c>
      <c r="BD56" s="4">
        <f t="shared" si="108"/>
        <v>0.1818</v>
      </c>
      <c r="BE56" s="4">
        <f t="shared" si="109"/>
        <v>0.3572</v>
      </c>
      <c r="BF56" s="4">
        <f t="shared" si="110"/>
        <v>0.5262</v>
      </c>
      <c r="BG56" s="4">
        <f t="shared" si="111"/>
        <v>0.6896</v>
      </c>
      <c r="BH56" s="4">
        <f t="shared" si="112"/>
        <v>0.8475</v>
      </c>
      <c r="BI56" s="5">
        <v>54</v>
      </c>
      <c r="BJ56" s="5">
        <f t="shared" si="113"/>
        <v>1.0002</v>
      </c>
      <c r="BK56" s="5">
        <f t="shared" si="151"/>
        <v>1.1473</v>
      </c>
      <c r="BL56" s="5">
        <f t="shared" si="152"/>
        <v>1.2904</v>
      </c>
      <c r="BM56" s="5">
        <f t="shared" si="153"/>
        <v>1.4283000000000001</v>
      </c>
      <c r="BN56" s="5">
        <f t="shared" si="134"/>
        <v>1.563</v>
      </c>
      <c r="BO56" s="5">
        <f t="shared" si="135"/>
        <v>1.6918</v>
      </c>
      <c r="BP56" s="5">
        <f t="shared" si="136"/>
        <v>1.818</v>
      </c>
      <c r="BQ56" s="5">
        <f t="shared" si="137"/>
        <v>1.9408999999999998</v>
      </c>
      <c r="BR56" s="5">
        <f t="shared" si="138"/>
        <v>2.0594</v>
      </c>
      <c r="BS56" s="5">
        <f t="shared" si="139"/>
        <v>2.1735</v>
      </c>
      <c r="BT56" s="5">
        <f t="shared" si="140"/>
        <v>2.2864</v>
      </c>
      <c r="BU56" s="5">
        <f t="shared" si="141"/>
        <v>2.3936</v>
      </c>
      <c r="BV56" s="5">
        <f t="shared" si="142"/>
        <v>2.5002</v>
      </c>
      <c r="BW56" s="5">
        <f t="shared" si="143"/>
        <v>2.603</v>
      </c>
      <c r="BX56" s="5">
        <f t="shared" si="144"/>
        <v>2.702</v>
      </c>
      <c r="BY56" s="5">
        <f t="shared" si="145"/>
        <v>2.7993</v>
      </c>
      <c r="BZ56" s="5">
        <f t="shared" si="146"/>
        <v>2.8952</v>
      </c>
      <c r="CA56" s="5">
        <f t="shared" si="147"/>
        <v>2.9877</v>
      </c>
      <c r="CB56" s="5">
        <f t="shared" si="148"/>
        <v>3.0768000000000004</v>
      </c>
      <c r="CC56" s="5">
        <f t="shared" si="149"/>
        <v>3.1649999999999996</v>
      </c>
      <c r="CD56" s="5">
        <f t="shared" si="150"/>
        <v>3.25</v>
      </c>
    </row>
    <row r="57" spans="1:82" ht="14.25">
      <c r="A57">
        <v>55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>
        <f t="shared" si="108"/>
        <v>0</v>
      </c>
      <c r="BE57" s="4">
        <f t="shared" si="109"/>
        <v>0.1786</v>
      </c>
      <c r="BF57" s="4">
        <f t="shared" si="110"/>
        <v>0.3508</v>
      </c>
      <c r="BG57" s="4">
        <f t="shared" si="111"/>
        <v>0.5172</v>
      </c>
      <c r="BH57" s="4">
        <f t="shared" si="112"/>
        <v>0.678</v>
      </c>
      <c r="BI57" s="5">
        <v>55</v>
      </c>
      <c r="BJ57" s="5">
        <f t="shared" si="113"/>
        <v>0.8334999999999999</v>
      </c>
      <c r="BK57" s="5">
        <f t="shared" si="151"/>
        <v>0.9833999999999999</v>
      </c>
      <c r="BL57" s="5">
        <f t="shared" si="152"/>
        <v>1.1291</v>
      </c>
      <c r="BM57" s="5">
        <f t="shared" si="153"/>
        <v>1.2696</v>
      </c>
      <c r="BN57" s="5">
        <f t="shared" si="134"/>
        <v>1.4066999999999998</v>
      </c>
      <c r="BO57" s="5">
        <f t="shared" si="135"/>
        <v>1.5379999999999998</v>
      </c>
      <c r="BP57" s="5">
        <f t="shared" si="136"/>
        <v>1.6664999999999999</v>
      </c>
      <c r="BQ57" s="5">
        <f t="shared" si="137"/>
        <v>1.7915999999999999</v>
      </c>
      <c r="BR57" s="5">
        <f t="shared" si="138"/>
        <v>1.9123</v>
      </c>
      <c r="BS57" s="5">
        <f t="shared" si="139"/>
        <v>2.0286</v>
      </c>
      <c r="BT57" s="5">
        <f t="shared" si="140"/>
        <v>2.1435</v>
      </c>
      <c r="BU57" s="5">
        <f t="shared" si="141"/>
        <v>2.2528</v>
      </c>
      <c r="BV57" s="5">
        <f t="shared" si="142"/>
        <v>2.3613</v>
      </c>
      <c r="BW57" s="5">
        <f t="shared" si="143"/>
        <v>2.466</v>
      </c>
      <c r="BX57" s="5">
        <f t="shared" si="144"/>
        <v>2.5669</v>
      </c>
      <c r="BY57" s="5">
        <f t="shared" si="145"/>
        <v>2.666</v>
      </c>
      <c r="BZ57" s="5">
        <f t="shared" si="146"/>
        <v>2.7636</v>
      </c>
      <c r="CA57" s="5">
        <f t="shared" si="147"/>
        <v>2.8577999999999997</v>
      </c>
      <c r="CB57" s="5">
        <f t="shared" si="148"/>
        <v>2.9486000000000003</v>
      </c>
      <c r="CC57" s="5">
        <f t="shared" si="149"/>
        <v>3.0383999999999998</v>
      </c>
      <c r="CD57" s="5">
        <f t="shared" si="150"/>
        <v>3.125</v>
      </c>
    </row>
    <row r="58" spans="1:82" ht="14.25">
      <c r="A58">
        <v>56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>
        <f t="shared" si="109"/>
        <v>0</v>
      </c>
      <c r="BF58" s="4">
        <f t="shared" si="110"/>
        <v>0.1754</v>
      </c>
      <c r="BG58" s="4">
        <f t="shared" si="111"/>
        <v>0.3448</v>
      </c>
      <c r="BH58" s="4">
        <f t="shared" si="112"/>
        <v>0.5085000000000001</v>
      </c>
      <c r="BI58" s="5">
        <v>56</v>
      </c>
      <c r="BJ58" s="5">
        <f t="shared" si="113"/>
        <v>0.6668</v>
      </c>
      <c r="BK58" s="5">
        <f t="shared" si="151"/>
        <v>0.8194999999999999</v>
      </c>
      <c r="BL58" s="5">
        <f t="shared" si="152"/>
        <v>0.9678</v>
      </c>
      <c r="BM58" s="5">
        <f t="shared" si="153"/>
        <v>1.1109</v>
      </c>
      <c r="BN58" s="5">
        <f t="shared" si="134"/>
        <v>1.2504</v>
      </c>
      <c r="BO58" s="5">
        <f t="shared" si="135"/>
        <v>1.3841999999999999</v>
      </c>
      <c r="BP58" s="5">
        <f t="shared" si="136"/>
        <v>1.515</v>
      </c>
      <c r="BQ58" s="5">
        <f t="shared" si="137"/>
        <v>1.6422999999999999</v>
      </c>
      <c r="BR58" s="5">
        <f t="shared" si="138"/>
        <v>1.7652</v>
      </c>
      <c r="BS58" s="5">
        <f t="shared" si="139"/>
        <v>1.8837</v>
      </c>
      <c r="BT58" s="5">
        <f t="shared" si="140"/>
        <v>2.0006</v>
      </c>
      <c r="BU58" s="5">
        <f t="shared" si="141"/>
        <v>2.112</v>
      </c>
      <c r="BV58" s="5">
        <f t="shared" si="142"/>
        <v>2.2224</v>
      </c>
      <c r="BW58" s="5">
        <f t="shared" si="143"/>
        <v>2.329</v>
      </c>
      <c r="BX58" s="5">
        <f t="shared" si="144"/>
        <v>2.4318</v>
      </c>
      <c r="BY58" s="5">
        <f t="shared" si="145"/>
        <v>2.5327</v>
      </c>
      <c r="BZ58" s="5">
        <f t="shared" si="146"/>
        <v>2.6319999999999997</v>
      </c>
      <c r="CA58" s="5">
        <f t="shared" si="147"/>
        <v>2.7278999999999995</v>
      </c>
      <c r="CB58" s="5">
        <f t="shared" si="148"/>
        <v>2.8204000000000002</v>
      </c>
      <c r="CC58" s="5">
        <f t="shared" si="149"/>
        <v>2.9118</v>
      </c>
      <c r="CD58" s="5">
        <f t="shared" si="150"/>
        <v>3</v>
      </c>
    </row>
    <row r="59" spans="1:82" ht="14.25">
      <c r="A59">
        <v>57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>
        <f t="shared" si="110"/>
        <v>0</v>
      </c>
      <c r="BG59" s="4">
        <f t="shared" si="111"/>
        <v>0.1724</v>
      </c>
      <c r="BH59" s="4">
        <f t="shared" si="112"/>
        <v>0.339</v>
      </c>
      <c r="BI59" s="5">
        <v>57</v>
      </c>
      <c r="BJ59" s="5">
        <f t="shared" si="113"/>
        <v>0.5001</v>
      </c>
      <c r="BK59" s="5">
        <f t="shared" si="151"/>
        <v>0.6556</v>
      </c>
      <c r="BL59" s="5">
        <f t="shared" si="152"/>
        <v>0.8065</v>
      </c>
      <c r="BM59" s="5">
        <f t="shared" si="153"/>
        <v>0.9522</v>
      </c>
      <c r="BN59" s="5">
        <f t="shared" si="134"/>
        <v>1.0941</v>
      </c>
      <c r="BO59" s="5">
        <f t="shared" si="135"/>
        <v>1.2304</v>
      </c>
      <c r="BP59" s="5">
        <f t="shared" si="136"/>
        <v>1.3635</v>
      </c>
      <c r="BQ59" s="5">
        <f t="shared" si="137"/>
        <v>1.4929999999999999</v>
      </c>
      <c r="BR59" s="5">
        <f t="shared" si="138"/>
        <v>1.6181</v>
      </c>
      <c r="BS59" s="5">
        <f t="shared" si="139"/>
        <v>1.7388</v>
      </c>
      <c r="BT59" s="5">
        <f t="shared" si="140"/>
        <v>1.8577</v>
      </c>
      <c r="BU59" s="5">
        <f t="shared" si="141"/>
        <v>1.9712</v>
      </c>
      <c r="BV59" s="5">
        <f t="shared" si="142"/>
        <v>2.0835</v>
      </c>
      <c r="BW59" s="5">
        <f t="shared" si="143"/>
        <v>2.192</v>
      </c>
      <c r="BX59" s="5">
        <f t="shared" si="144"/>
        <v>2.2967</v>
      </c>
      <c r="BY59" s="5">
        <f t="shared" si="145"/>
        <v>2.3994</v>
      </c>
      <c r="BZ59" s="5">
        <f t="shared" si="146"/>
        <v>2.5004</v>
      </c>
      <c r="CA59" s="5">
        <f t="shared" si="147"/>
        <v>2.598</v>
      </c>
      <c r="CB59" s="5">
        <f t="shared" si="148"/>
        <v>2.6922</v>
      </c>
      <c r="CC59" s="5">
        <f t="shared" si="149"/>
        <v>2.7851999999999997</v>
      </c>
      <c r="CD59" s="5">
        <f t="shared" si="150"/>
        <v>2.875</v>
      </c>
    </row>
    <row r="60" spans="1:82" ht="14.25">
      <c r="A60">
        <v>58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>
        <f t="shared" si="111"/>
        <v>0</v>
      </c>
      <c r="BH60" s="4">
        <f t="shared" si="112"/>
        <v>0.1695</v>
      </c>
      <c r="BI60" s="5">
        <v>58</v>
      </c>
      <c r="BJ60" s="5">
        <f t="shared" si="113"/>
        <v>0.3334</v>
      </c>
      <c r="BK60" s="5">
        <f t="shared" si="151"/>
        <v>0.49169999999999997</v>
      </c>
      <c r="BL60" s="5">
        <f t="shared" si="152"/>
        <v>0.6452</v>
      </c>
      <c r="BM60" s="5">
        <f t="shared" si="153"/>
        <v>0.7935000000000001</v>
      </c>
      <c r="BN60" s="5">
        <f t="shared" si="134"/>
        <v>0.9378</v>
      </c>
      <c r="BO60" s="5">
        <f t="shared" si="135"/>
        <v>1.0766</v>
      </c>
      <c r="BP60" s="5">
        <f t="shared" si="136"/>
        <v>1.212</v>
      </c>
      <c r="BQ60" s="5">
        <f t="shared" si="137"/>
        <v>1.3437</v>
      </c>
      <c r="BR60" s="5">
        <f t="shared" si="138"/>
        <v>1.471</v>
      </c>
      <c r="BS60" s="5">
        <f t="shared" si="139"/>
        <v>1.5939</v>
      </c>
      <c r="BT60" s="5">
        <f t="shared" si="140"/>
        <v>1.7147999999999999</v>
      </c>
      <c r="BU60" s="5">
        <f t="shared" si="141"/>
        <v>1.8304</v>
      </c>
      <c r="BV60" s="5">
        <f t="shared" si="142"/>
        <v>1.9445999999999999</v>
      </c>
      <c r="BW60" s="5">
        <f t="shared" si="143"/>
        <v>2.055</v>
      </c>
      <c r="BX60" s="5">
        <f t="shared" si="144"/>
        <v>2.1616</v>
      </c>
      <c r="BY60" s="5">
        <f t="shared" si="145"/>
        <v>2.2661000000000002</v>
      </c>
      <c r="BZ60" s="5">
        <f t="shared" si="146"/>
        <v>2.3688</v>
      </c>
      <c r="CA60" s="5">
        <f t="shared" si="147"/>
        <v>2.4680999999999997</v>
      </c>
      <c r="CB60" s="5">
        <f t="shared" si="148"/>
        <v>2.564</v>
      </c>
      <c r="CC60" s="5">
        <f t="shared" si="149"/>
        <v>2.6586</v>
      </c>
      <c r="CD60" s="5">
        <f t="shared" si="150"/>
        <v>2.75</v>
      </c>
    </row>
    <row r="61" spans="1:82" ht="14.25">
      <c r="A61">
        <v>59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>
        <f t="shared" si="112"/>
        <v>0</v>
      </c>
      <c r="BI61" s="5">
        <v>59</v>
      </c>
      <c r="BJ61" s="5">
        <f t="shared" si="113"/>
        <v>0.1667</v>
      </c>
      <c r="BK61" s="5">
        <f t="shared" si="151"/>
        <v>0.3278</v>
      </c>
      <c r="BL61" s="5">
        <f t="shared" si="152"/>
        <v>0.4839</v>
      </c>
      <c r="BM61" s="5">
        <f t="shared" si="153"/>
        <v>0.6348</v>
      </c>
      <c r="BN61" s="5">
        <f t="shared" si="134"/>
        <v>0.7815</v>
      </c>
      <c r="BO61" s="5">
        <f t="shared" si="135"/>
        <v>0.9228</v>
      </c>
      <c r="BP61" s="5">
        <f t="shared" si="136"/>
        <v>1.0605</v>
      </c>
      <c r="BQ61" s="5">
        <f t="shared" si="137"/>
        <v>1.1944</v>
      </c>
      <c r="BR61" s="5">
        <f t="shared" si="138"/>
        <v>1.3239</v>
      </c>
      <c r="BS61" s="5">
        <f t="shared" si="139"/>
        <v>1.449</v>
      </c>
      <c r="BT61" s="5">
        <f t="shared" si="140"/>
        <v>1.5719</v>
      </c>
      <c r="BU61" s="5">
        <f t="shared" si="141"/>
        <v>1.6896</v>
      </c>
      <c r="BV61" s="5">
        <f t="shared" si="142"/>
        <v>1.8056999999999999</v>
      </c>
      <c r="BW61" s="5">
        <f t="shared" si="143"/>
        <v>1.9180000000000001</v>
      </c>
      <c r="BX61" s="5">
        <f t="shared" si="144"/>
        <v>2.0265</v>
      </c>
      <c r="BY61" s="5">
        <f t="shared" si="145"/>
        <v>2.1328</v>
      </c>
      <c r="BZ61" s="5">
        <f t="shared" si="146"/>
        <v>2.2372</v>
      </c>
      <c r="CA61" s="5">
        <f t="shared" si="147"/>
        <v>2.3381999999999996</v>
      </c>
      <c r="CB61" s="5">
        <f t="shared" si="148"/>
        <v>2.4358</v>
      </c>
      <c r="CC61" s="5">
        <f t="shared" si="149"/>
        <v>2.532</v>
      </c>
      <c r="CD61" s="5">
        <f t="shared" si="150"/>
        <v>2.625</v>
      </c>
    </row>
    <row r="62" spans="1:82" ht="14.25">
      <c r="A62">
        <v>60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5">
        <v>60</v>
      </c>
      <c r="BJ62" s="5">
        <f t="shared" si="113"/>
        <v>0</v>
      </c>
      <c r="BK62" s="5">
        <f t="shared" si="151"/>
        <v>0.1639</v>
      </c>
      <c r="BL62" s="5">
        <f t="shared" si="152"/>
        <v>0.3226</v>
      </c>
      <c r="BM62" s="5">
        <f t="shared" si="153"/>
        <v>0.4761</v>
      </c>
      <c r="BN62" s="5">
        <f t="shared" si="134"/>
        <v>0.6252</v>
      </c>
      <c r="BO62" s="5">
        <f t="shared" si="135"/>
        <v>0.7689999999999999</v>
      </c>
      <c r="BP62" s="5">
        <f t="shared" si="136"/>
        <v>0.909</v>
      </c>
      <c r="BQ62" s="5">
        <f t="shared" si="137"/>
        <v>1.0451</v>
      </c>
      <c r="BR62" s="5">
        <f t="shared" si="138"/>
        <v>1.1768</v>
      </c>
      <c r="BS62" s="5">
        <f t="shared" si="139"/>
        <v>1.3041</v>
      </c>
      <c r="BT62" s="5">
        <f t="shared" si="140"/>
        <v>1.429</v>
      </c>
      <c r="BU62" s="5">
        <f t="shared" si="141"/>
        <v>1.5488000000000002</v>
      </c>
      <c r="BV62" s="5">
        <f t="shared" si="142"/>
        <v>1.6667999999999998</v>
      </c>
      <c r="BW62" s="5">
        <f t="shared" si="143"/>
        <v>1.7810000000000001</v>
      </c>
      <c r="BX62" s="5">
        <f t="shared" si="144"/>
        <v>1.8914</v>
      </c>
      <c r="BY62" s="5">
        <f t="shared" si="145"/>
        <v>1.9995</v>
      </c>
      <c r="BZ62" s="5">
        <f t="shared" si="146"/>
        <v>2.1056</v>
      </c>
      <c r="CA62" s="5">
        <f t="shared" si="147"/>
        <v>2.2083</v>
      </c>
      <c r="CB62" s="5">
        <f t="shared" si="148"/>
        <v>2.3076000000000003</v>
      </c>
      <c r="CC62" s="5">
        <f t="shared" si="149"/>
        <v>2.4053999999999998</v>
      </c>
      <c r="CD62" s="5">
        <f t="shared" si="150"/>
        <v>2.5</v>
      </c>
    </row>
    <row r="63" spans="1:82" ht="14.25">
      <c r="A63">
        <v>61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5">
        <v>61</v>
      </c>
      <c r="BJ63" s="5"/>
      <c r="BK63" s="5">
        <f t="shared" si="151"/>
        <v>0</v>
      </c>
      <c r="BL63" s="5">
        <f t="shared" si="152"/>
        <v>0.1613</v>
      </c>
      <c r="BM63" s="5">
        <f t="shared" si="153"/>
        <v>0.3174</v>
      </c>
      <c r="BN63" s="5">
        <f t="shared" si="134"/>
        <v>0.4689</v>
      </c>
      <c r="BO63" s="5">
        <f t="shared" si="135"/>
        <v>0.6152</v>
      </c>
      <c r="BP63" s="5">
        <f t="shared" si="136"/>
        <v>0.7575</v>
      </c>
      <c r="BQ63" s="5">
        <f t="shared" si="137"/>
        <v>0.8957999999999999</v>
      </c>
      <c r="BR63" s="5">
        <f t="shared" si="138"/>
        <v>1.0297</v>
      </c>
      <c r="BS63" s="5">
        <f t="shared" si="139"/>
        <v>1.1592</v>
      </c>
      <c r="BT63" s="5">
        <f t="shared" si="140"/>
        <v>1.2861</v>
      </c>
      <c r="BU63" s="5">
        <f t="shared" si="141"/>
        <v>1.4080000000000001</v>
      </c>
      <c r="BV63" s="5">
        <f t="shared" si="142"/>
        <v>1.5279</v>
      </c>
      <c r="BW63" s="5">
        <f t="shared" si="143"/>
        <v>1.6440000000000001</v>
      </c>
      <c r="BX63" s="5">
        <f t="shared" si="144"/>
        <v>1.7563</v>
      </c>
      <c r="BY63" s="5">
        <f t="shared" si="145"/>
        <v>1.8662</v>
      </c>
      <c r="BZ63" s="5">
        <f t="shared" si="146"/>
        <v>1.974</v>
      </c>
      <c r="CA63" s="5">
        <f t="shared" si="147"/>
        <v>2.0784</v>
      </c>
      <c r="CB63" s="5">
        <f t="shared" si="148"/>
        <v>2.1794000000000002</v>
      </c>
      <c r="CC63" s="5">
        <f t="shared" si="149"/>
        <v>2.2788</v>
      </c>
      <c r="CD63" s="5">
        <f t="shared" si="150"/>
        <v>2.375</v>
      </c>
    </row>
    <row r="64" spans="1:82" ht="14.25">
      <c r="A64">
        <v>62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5">
        <v>62</v>
      </c>
      <c r="BJ64" s="5"/>
      <c r="BK64" s="5"/>
      <c r="BL64" s="5">
        <f t="shared" si="152"/>
        <v>0</v>
      </c>
      <c r="BM64" s="5">
        <f t="shared" si="153"/>
        <v>0.1587</v>
      </c>
      <c r="BN64" s="5">
        <f t="shared" si="134"/>
        <v>0.3126</v>
      </c>
      <c r="BO64" s="5">
        <f t="shared" si="135"/>
        <v>0.4614</v>
      </c>
      <c r="BP64" s="5">
        <f t="shared" si="136"/>
        <v>0.606</v>
      </c>
      <c r="BQ64" s="5">
        <f t="shared" si="137"/>
        <v>0.7464999999999999</v>
      </c>
      <c r="BR64" s="5">
        <f t="shared" si="138"/>
        <v>0.8826</v>
      </c>
      <c r="BS64" s="5">
        <f t="shared" si="139"/>
        <v>1.0143</v>
      </c>
      <c r="BT64" s="5">
        <f t="shared" si="140"/>
        <v>1.1432</v>
      </c>
      <c r="BU64" s="5">
        <f t="shared" si="141"/>
        <v>1.2672</v>
      </c>
      <c r="BV64" s="5">
        <f t="shared" si="142"/>
        <v>1.389</v>
      </c>
      <c r="BW64" s="5">
        <f t="shared" si="143"/>
        <v>1.5070000000000001</v>
      </c>
      <c r="BX64" s="5">
        <f t="shared" si="144"/>
        <v>1.6212</v>
      </c>
      <c r="BY64" s="5">
        <f t="shared" si="145"/>
        <v>1.7329</v>
      </c>
      <c r="BZ64" s="5">
        <f t="shared" si="146"/>
        <v>1.8424</v>
      </c>
      <c r="CA64" s="5">
        <f t="shared" si="147"/>
        <v>1.9485</v>
      </c>
      <c r="CB64" s="5">
        <f t="shared" si="148"/>
        <v>2.0512</v>
      </c>
      <c r="CC64" s="5">
        <f t="shared" si="149"/>
        <v>2.1521999999999997</v>
      </c>
      <c r="CD64" s="5">
        <f t="shared" si="150"/>
        <v>2.25</v>
      </c>
    </row>
    <row r="65" spans="1:82" ht="14.25">
      <c r="A65">
        <v>63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5">
        <v>63</v>
      </c>
      <c r="BJ65" s="5"/>
      <c r="BK65" s="5"/>
      <c r="BL65" s="5"/>
      <c r="BM65" s="5">
        <f t="shared" si="153"/>
        <v>0</v>
      </c>
      <c r="BN65" s="5">
        <f t="shared" si="134"/>
        <v>0.1563</v>
      </c>
      <c r="BO65" s="5">
        <f t="shared" si="135"/>
        <v>0.3076</v>
      </c>
      <c r="BP65" s="5">
        <f t="shared" si="136"/>
        <v>0.4545</v>
      </c>
      <c r="BQ65" s="5">
        <f t="shared" si="137"/>
        <v>0.5972</v>
      </c>
      <c r="BR65" s="5">
        <f t="shared" si="138"/>
        <v>0.7355</v>
      </c>
      <c r="BS65" s="5">
        <f t="shared" si="139"/>
        <v>0.8694</v>
      </c>
      <c r="BT65" s="5">
        <f t="shared" si="140"/>
        <v>1.0003</v>
      </c>
      <c r="BU65" s="5">
        <f t="shared" si="141"/>
        <v>1.1264</v>
      </c>
      <c r="BV65" s="5">
        <f t="shared" si="142"/>
        <v>1.2501</v>
      </c>
      <c r="BW65" s="5">
        <f t="shared" si="143"/>
        <v>1.37</v>
      </c>
      <c r="BX65" s="5">
        <f t="shared" si="144"/>
        <v>1.4861</v>
      </c>
      <c r="BY65" s="5">
        <f t="shared" si="145"/>
        <v>1.5996000000000001</v>
      </c>
      <c r="BZ65" s="5">
        <f t="shared" si="146"/>
        <v>1.7107999999999999</v>
      </c>
      <c r="CA65" s="5">
        <f t="shared" si="147"/>
        <v>1.8185999999999998</v>
      </c>
      <c r="CB65" s="5">
        <f t="shared" si="148"/>
        <v>1.923</v>
      </c>
      <c r="CC65" s="5">
        <f t="shared" si="149"/>
        <v>2.0256</v>
      </c>
      <c r="CD65" s="5">
        <f t="shared" si="150"/>
        <v>2.125</v>
      </c>
    </row>
    <row r="66" spans="1:82" ht="14.25">
      <c r="A66">
        <v>64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5">
        <v>64</v>
      </c>
      <c r="BJ66" s="5"/>
      <c r="BK66" s="5"/>
      <c r="BL66" s="5"/>
      <c r="BM66" s="5"/>
      <c r="BN66" s="5">
        <f t="shared" si="134"/>
        <v>0</v>
      </c>
      <c r="BO66" s="5">
        <f t="shared" si="135"/>
        <v>0.1538</v>
      </c>
      <c r="BP66" s="5">
        <f t="shared" si="136"/>
        <v>0.303</v>
      </c>
      <c r="BQ66" s="5">
        <f t="shared" si="137"/>
        <v>0.44789999999999996</v>
      </c>
      <c r="BR66" s="5">
        <f t="shared" si="138"/>
        <v>0.5884</v>
      </c>
      <c r="BS66" s="5">
        <f t="shared" si="139"/>
        <v>0.7245</v>
      </c>
      <c r="BT66" s="5">
        <f t="shared" si="140"/>
        <v>0.8573999999999999</v>
      </c>
      <c r="BU66" s="5">
        <f t="shared" si="141"/>
        <v>0.9856</v>
      </c>
      <c r="BV66" s="5">
        <f t="shared" si="142"/>
        <v>1.1112</v>
      </c>
      <c r="BW66" s="5">
        <f t="shared" si="143"/>
        <v>1.233</v>
      </c>
      <c r="BX66" s="5">
        <f t="shared" si="144"/>
        <v>1.351</v>
      </c>
      <c r="BY66" s="5">
        <f t="shared" si="145"/>
        <v>1.4663</v>
      </c>
      <c r="BZ66" s="5">
        <f t="shared" si="146"/>
        <v>1.5792</v>
      </c>
      <c r="CA66" s="5">
        <f t="shared" si="147"/>
        <v>1.6886999999999999</v>
      </c>
      <c r="CB66" s="5">
        <f t="shared" si="148"/>
        <v>1.7948000000000002</v>
      </c>
      <c r="CC66" s="5">
        <f t="shared" si="149"/>
        <v>1.8989999999999998</v>
      </c>
      <c r="CD66" s="5">
        <f t="shared" si="150"/>
        <v>2</v>
      </c>
    </row>
    <row r="67" spans="1:82" ht="14.25">
      <c r="A67">
        <v>65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5">
        <v>65</v>
      </c>
      <c r="BJ67" s="5"/>
      <c r="BK67" s="5"/>
      <c r="BL67" s="5"/>
      <c r="BM67" s="5"/>
      <c r="BN67" s="5"/>
      <c r="BO67" s="5">
        <f t="shared" si="135"/>
        <v>0</v>
      </c>
      <c r="BP67" s="5">
        <f t="shared" si="136"/>
        <v>0.1515</v>
      </c>
      <c r="BQ67" s="5">
        <f t="shared" si="137"/>
        <v>0.2986</v>
      </c>
      <c r="BR67" s="5">
        <f t="shared" si="138"/>
        <v>0.4413</v>
      </c>
      <c r="BS67" s="5">
        <f t="shared" si="139"/>
        <v>0.5796</v>
      </c>
      <c r="BT67" s="5">
        <f t="shared" si="140"/>
        <v>0.7145</v>
      </c>
      <c r="BU67" s="5">
        <f t="shared" si="141"/>
        <v>0.8448</v>
      </c>
      <c r="BV67" s="5">
        <f t="shared" si="142"/>
        <v>0.9722999999999999</v>
      </c>
      <c r="BW67" s="5">
        <f t="shared" si="143"/>
        <v>1.096</v>
      </c>
      <c r="BX67" s="5">
        <f t="shared" si="144"/>
        <v>1.2159</v>
      </c>
      <c r="BY67" s="5">
        <f t="shared" si="145"/>
        <v>1.333</v>
      </c>
      <c r="BZ67" s="5">
        <f t="shared" si="146"/>
        <v>1.4476</v>
      </c>
      <c r="CA67" s="5">
        <f t="shared" si="147"/>
        <v>1.5587999999999997</v>
      </c>
      <c r="CB67" s="5">
        <f t="shared" si="148"/>
        <v>1.6666</v>
      </c>
      <c r="CC67" s="5">
        <f t="shared" si="149"/>
        <v>1.7723999999999998</v>
      </c>
      <c r="CD67" s="5">
        <f t="shared" si="150"/>
        <v>1.875</v>
      </c>
    </row>
    <row r="68" spans="1:82" ht="14.25">
      <c r="A68">
        <v>66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5">
        <v>66</v>
      </c>
      <c r="BJ68" s="5"/>
      <c r="BK68" s="5"/>
      <c r="BL68" s="5"/>
      <c r="BM68" s="5"/>
      <c r="BN68" s="5"/>
      <c r="BO68" s="5"/>
      <c r="BP68" s="5">
        <f>0.1515*(66-A68)</f>
        <v>0</v>
      </c>
      <c r="BQ68" s="5">
        <f>0.1493*(67-A68)</f>
        <v>0.1493</v>
      </c>
      <c r="BR68" s="5">
        <f>0.1471*(68-A68)</f>
        <v>0.2942</v>
      </c>
      <c r="BS68" s="5">
        <f>0.1449*(69-A68)</f>
        <v>0.4347</v>
      </c>
      <c r="BT68" s="5">
        <f>0.1429*(70-A68)</f>
        <v>0.5716</v>
      </c>
      <c r="BU68" s="5">
        <f aca="true" t="shared" si="154" ref="BU68:BU73">0.1408*(71-A68)</f>
        <v>0.7040000000000001</v>
      </c>
      <c r="BV68" s="5">
        <f aca="true" t="shared" si="155" ref="BV68:BV74">0.1389*(72-A68)</f>
        <v>0.8333999999999999</v>
      </c>
      <c r="BW68" s="5">
        <f aca="true" t="shared" si="156" ref="BW68:BW75">0.137*(73-A68)</f>
        <v>0.9590000000000001</v>
      </c>
      <c r="BX68" s="5">
        <f aca="true" t="shared" si="157" ref="BX68:BX76">0.1351*(74-A68)</f>
        <v>1.0808</v>
      </c>
      <c r="BY68" s="5">
        <f aca="true" t="shared" si="158" ref="BY68:BY77">0.1333*(75-A68)</f>
        <v>1.1997</v>
      </c>
      <c r="BZ68" s="5">
        <f aca="true" t="shared" si="159" ref="BZ68:BZ78">0.1316*(76-A68)</f>
        <v>1.3159999999999998</v>
      </c>
      <c r="CA68" s="5">
        <f aca="true" t="shared" si="160" ref="CA68:CA79">0.1299*(77-A68)</f>
        <v>1.4288999999999998</v>
      </c>
      <c r="CB68" s="5">
        <f aca="true" t="shared" si="161" ref="CB68:CB80">0.1282*(78-A68)</f>
        <v>1.5384000000000002</v>
      </c>
      <c r="CC68" s="5">
        <f aca="true" t="shared" si="162" ref="CC68:CC81">0.1266*(79-A68)</f>
        <v>1.6458</v>
      </c>
      <c r="CD68" s="5">
        <f aca="true" t="shared" si="163" ref="CD68:CD82">0.125*(80-A68)</f>
        <v>1.75</v>
      </c>
    </row>
    <row r="69" spans="1:82" ht="14.25">
      <c r="A69">
        <v>67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5">
        <v>67</v>
      </c>
      <c r="BJ69" s="5"/>
      <c r="BK69" s="5"/>
      <c r="BL69" s="5"/>
      <c r="BM69" s="5"/>
      <c r="BN69" s="5"/>
      <c r="BO69" s="5"/>
      <c r="BP69" s="5"/>
      <c r="BQ69" s="5">
        <f>0.1493*(67-A69)</f>
        <v>0</v>
      </c>
      <c r="BR69" s="5">
        <f>0.1471*(68-A69)</f>
        <v>0.1471</v>
      </c>
      <c r="BS69" s="5">
        <f>0.1449*(69-A69)</f>
        <v>0.2898</v>
      </c>
      <c r="BT69" s="5">
        <f>0.1429*(70-A69)</f>
        <v>0.42869999999999997</v>
      </c>
      <c r="BU69" s="5">
        <f t="shared" si="154"/>
        <v>0.5632</v>
      </c>
      <c r="BV69" s="5">
        <f t="shared" si="155"/>
        <v>0.6945</v>
      </c>
      <c r="BW69" s="5">
        <f t="shared" si="156"/>
        <v>0.8220000000000001</v>
      </c>
      <c r="BX69" s="5">
        <f t="shared" si="157"/>
        <v>0.9457</v>
      </c>
      <c r="BY69" s="5">
        <f t="shared" si="158"/>
        <v>1.0664</v>
      </c>
      <c r="BZ69" s="5">
        <f t="shared" si="159"/>
        <v>1.1844</v>
      </c>
      <c r="CA69" s="5">
        <f t="shared" si="160"/>
        <v>1.299</v>
      </c>
      <c r="CB69" s="5">
        <f t="shared" si="161"/>
        <v>1.4102000000000001</v>
      </c>
      <c r="CC69" s="5">
        <f t="shared" si="162"/>
        <v>1.5191999999999999</v>
      </c>
      <c r="CD69" s="5">
        <f t="shared" si="163"/>
        <v>1.625</v>
      </c>
    </row>
    <row r="70" spans="1:82" ht="14.25">
      <c r="A70">
        <v>68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5">
        <v>68</v>
      </c>
      <c r="BJ70" s="5"/>
      <c r="BK70" s="5"/>
      <c r="BL70" s="5"/>
      <c r="BM70" s="5"/>
      <c r="BN70" s="5"/>
      <c r="BO70" s="5"/>
      <c r="BP70" s="5"/>
      <c r="BQ70" s="5"/>
      <c r="BR70" s="5">
        <f>0.1471*(68-A70)</f>
        <v>0</v>
      </c>
      <c r="BS70" s="5">
        <f>0.1449*(69-A70)</f>
        <v>0.1449</v>
      </c>
      <c r="BT70" s="5">
        <f>0.1429*(70-A70)</f>
        <v>0.2858</v>
      </c>
      <c r="BU70" s="5">
        <f t="shared" si="154"/>
        <v>0.4224</v>
      </c>
      <c r="BV70" s="5">
        <f t="shared" si="155"/>
        <v>0.5556</v>
      </c>
      <c r="BW70" s="5">
        <f t="shared" si="156"/>
        <v>0.685</v>
      </c>
      <c r="BX70" s="5">
        <f t="shared" si="157"/>
        <v>0.8106</v>
      </c>
      <c r="BY70" s="5">
        <f t="shared" si="158"/>
        <v>0.9331</v>
      </c>
      <c r="BZ70" s="5">
        <f t="shared" si="159"/>
        <v>1.0528</v>
      </c>
      <c r="CA70" s="5">
        <f t="shared" si="160"/>
        <v>1.1690999999999998</v>
      </c>
      <c r="CB70" s="5">
        <f t="shared" si="161"/>
        <v>1.282</v>
      </c>
      <c r="CC70" s="5">
        <f t="shared" si="162"/>
        <v>1.3925999999999998</v>
      </c>
      <c r="CD70" s="5">
        <f t="shared" si="163"/>
        <v>1.5</v>
      </c>
    </row>
    <row r="71" spans="1:82" ht="14.25">
      <c r="A71">
        <v>69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5">
        <v>69</v>
      </c>
      <c r="BJ71" s="5"/>
      <c r="BK71" s="5"/>
      <c r="BL71" s="5"/>
      <c r="BM71" s="5"/>
      <c r="BN71" s="5"/>
      <c r="BO71" s="5"/>
      <c r="BP71" s="5"/>
      <c r="BQ71" s="5"/>
      <c r="BR71" s="5"/>
      <c r="BS71" s="5">
        <f>0.1449*(69-A71)</f>
        <v>0</v>
      </c>
      <c r="BT71" s="5">
        <f>0.1429*(70-A71)</f>
        <v>0.1429</v>
      </c>
      <c r="BU71" s="5">
        <f t="shared" si="154"/>
        <v>0.2816</v>
      </c>
      <c r="BV71" s="5">
        <f t="shared" si="155"/>
        <v>0.41669999999999996</v>
      </c>
      <c r="BW71" s="5">
        <f t="shared" si="156"/>
        <v>0.548</v>
      </c>
      <c r="BX71" s="5">
        <f t="shared" si="157"/>
        <v>0.6755</v>
      </c>
      <c r="BY71" s="5">
        <f t="shared" si="158"/>
        <v>0.7998000000000001</v>
      </c>
      <c r="BZ71" s="5">
        <f t="shared" si="159"/>
        <v>0.9212</v>
      </c>
      <c r="CA71" s="5">
        <f t="shared" si="160"/>
        <v>1.0392</v>
      </c>
      <c r="CB71" s="5">
        <f t="shared" si="161"/>
        <v>1.1538000000000002</v>
      </c>
      <c r="CC71" s="5">
        <f t="shared" si="162"/>
        <v>1.266</v>
      </c>
      <c r="CD71" s="5">
        <f t="shared" si="163"/>
        <v>1.375</v>
      </c>
    </row>
    <row r="72" spans="1:82" ht="14.25">
      <c r="A72">
        <v>70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5">
        <v>70</v>
      </c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>
        <f>0.1429*(70-A72)</f>
        <v>0</v>
      </c>
      <c r="BU72" s="5">
        <f t="shared" si="154"/>
        <v>0.1408</v>
      </c>
      <c r="BV72" s="5">
        <f t="shared" si="155"/>
        <v>0.2778</v>
      </c>
      <c r="BW72" s="5">
        <f t="shared" si="156"/>
        <v>0.41100000000000003</v>
      </c>
      <c r="BX72" s="5">
        <f t="shared" si="157"/>
        <v>0.5404</v>
      </c>
      <c r="BY72" s="5">
        <f t="shared" si="158"/>
        <v>0.6665</v>
      </c>
      <c r="BZ72" s="5">
        <f t="shared" si="159"/>
        <v>0.7896</v>
      </c>
      <c r="CA72" s="5">
        <f t="shared" si="160"/>
        <v>0.9092999999999999</v>
      </c>
      <c r="CB72" s="5">
        <f t="shared" si="161"/>
        <v>1.0256</v>
      </c>
      <c r="CC72" s="5">
        <f t="shared" si="162"/>
        <v>1.1394</v>
      </c>
      <c r="CD72" s="5">
        <f t="shared" si="163"/>
        <v>1.25</v>
      </c>
    </row>
    <row r="73" spans="1:82" ht="14.25">
      <c r="A73">
        <v>71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5">
        <v>71</v>
      </c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>
        <f t="shared" si="154"/>
        <v>0</v>
      </c>
      <c r="BV73" s="5">
        <f t="shared" si="155"/>
        <v>0.1389</v>
      </c>
      <c r="BW73" s="5">
        <f t="shared" si="156"/>
        <v>0.274</v>
      </c>
      <c r="BX73" s="5">
        <f t="shared" si="157"/>
        <v>0.4053</v>
      </c>
      <c r="BY73" s="5">
        <f t="shared" si="158"/>
        <v>0.5332</v>
      </c>
      <c r="BZ73" s="5">
        <f t="shared" si="159"/>
        <v>0.6579999999999999</v>
      </c>
      <c r="CA73" s="5">
        <f t="shared" si="160"/>
        <v>0.7793999999999999</v>
      </c>
      <c r="CB73" s="5">
        <f t="shared" si="161"/>
        <v>0.8974000000000001</v>
      </c>
      <c r="CC73" s="5">
        <f t="shared" si="162"/>
        <v>1.0128</v>
      </c>
      <c r="CD73" s="5">
        <f t="shared" si="163"/>
        <v>1.125</v>
      </c>
    </row>
    <row r="74" spans="1:82" ht="14.25">
      <c r="A74">
        <v>72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5">
        <v>72</v>
      </c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>
        <f t="shared" si="155"/>
        <v>0</v>
      </c>
      <c r="BW74" s="5">
        <f t="shared" si="156"/>
        <v>0.137</v>
      </c>
      <c r="BX74" s="5">
        <f t="shared" si="157"/>
        <v>0.2702</v>
      </c>
      <c r="BY74" s="5">
        <f t="shared" si="158"/>
        <v>0.39990000000000003</v>
      </c>
      <c r="BZ74" s="5">
        <f t="shared" si="159"/>
        <v>0.5264</v>
      </c>
      <c r="CA74" s="5">
        <f t="shared" si="160"/>
        <v>0.6495</v>
      </c>
      <c r="CB74" s="5">
        <f t="shared" si="161"/>
        <v>0.7692000000000001</v>
      </c>
      <c r="CC74" s="5">
        <f t="shared" si="162"/>
        <v>0.8861999999999999</v>
      </c>
      <c r="CD74" s="5">
        <f t="shared" si="163"/>
        <v>1</v>
      </c>
    </row>
    <row r="75" spans="1:82" ht="14.25">
      <c r="A75">
        <v>73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5">
        <v>73</v>
      </c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>
        <f t="shared" si="156"/>
        <v>0</v>
      </c>
      <c r="BX75" s="5">
        <f t="shared" si="157"/>
        <v>0.1351</v>
      </c>
      <c r="BY75" s="5">
        <f t="shared" si="158"/>
        <v>0.2666</v>
      </c>
      <c r="BZ75" s="5">
        <f t="shared" si="159"/>
        <v>0.3948</v>
      </c>
      <c r="CA75" s="5">
        <f t="shared" si="160"/>
        <v>0.5196</v>
      </c>
      <c r="CB75" s="5">
        <f t="shared" si="161"/>
        <v>0.641</v>
      </c>
      <c r="CC75" s="5">
        <f t="shared" si="162"/>
        <v>0.7595999999999999</v>
      </c>
      <c r="CD75" s="5">
        <f t="shared" si="163"/>
        <v>0.875</v>
      </c>
    </row>
    <row r="76" spans="1:82" ht="14.25">
      <c r="A76">
        <v>74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5">
        <v>74</v>
      </c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>
        <f t="shared" si="157"/>
        <v>0</v>
      </c>
      <c r="BY76" s="5">
        <f t="shared" si="158"/>
        <v>0.1333</v>
      </c>
      <c r="BZ76" s="5">
        <f t="shared" si="159"/>
        <v>0.2632</v>
      </c>
      <c r="CA76" s="5">
        <f t="shared" si="160"/>
        <v>0.38969999999999994</v>
      </c>
      <c r="CB76" s="5">
        <f t="shared" si="161"/>
        <v>0.5128</v>
      </c>
      <c r="CC76" s="5">
        <f t="shared" si="162"/>
        <v>0.633</v>
      </c>
      <c r="CD76" s="5">
        <f t="shared" si="163"/>
        <v>0.75</v>
      </c>
    </row>
    <row r="77" spans="1:82" ht="14.25">
      <c r="A77">
        <v>75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5">
        <v>75</v>
      </c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>
        <f t="shared" si="158"/>
        <v>0</v>
      </c>
      <c r="BZ77" s="5">
        <f t="shared" si="159"/>
        <v>0.1316</v>
      </c>
      <c r="CA77" s="5">
        <f t="shared" si="160"/>
        <v>0.2598</v>
      </c>
      <c r="CB77" s="5">
        <f t="shared" si="161"/>
        <v>0.38460000000000005</v>
      </c>
      <c r="CC77" s="5">
        <f t="shared" si="162"/>
        <v>0.5064</v>
      </c>
      <c r="CD77" s="5">
        <f t="shared" si="163"/>
        <v>0.625</v>
      </c>
    </row>
    <row r="78" spans="1:82" ht="14.25">
      <c r="A78">
        <v>76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5">
        <v>76</v>
      </c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>
        <f t="shared" si="159"/>
        <v>0</v>
      </c>
      <c r="CA78" s="5">
        <f t="shared" si="160"/>
        <v>0.1299</v>
      </c>
      <c r="CB78" s="5">
        <f t="shared" si="161"/>
        <v>0.2564</v>
      </c>
      <c r="CC78" s="5">
        <f t="shared" si="162"/>
        <v>0.37979999999999997</v>
      </c>
      <c r="CD78" s="5">
        <f t="shared" si="163"/>
        <v>0.5</v>
      </c>
    </row>
    <row r="79" spans="1:82" ht="14.25">
      <c r="A79">
        <v>77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5">
        <v>77</v>
      </c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>
        <f t="shared" si="160"/>
        <v>0</v>
      </c>
      <c r="CB79" s="5">
        <f t="shared" si="161"/>
        <v>0.1282</v>
      </c>
      <c r="CC79" s="5">
        <f t="shared" si="162"/>
        <v>0.2532</v>
      </c>
      <c r="CD79" s="5">
        <f t="shared" si="163"/>
        <v>0.375</v>
      </c>
    </row>
    <row r="80" spans="1:82" ht="14.25">
      <c r="A80">
        <v>78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5">
        <v>78</v>
      </c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>
        <f t="shared" si="161"/>
        <v>0</v>
      </c>
      <c r="CC80" s="5">
        <f t="shared" si="162"/>
        <v>0.1266</v>
      </c>
      <c r="CD80" s="5">
        <f t="shared" si="163"/>
        <v>0.25</v>
      </c>
    </row>
    <row r="81" spans="1:82" ht="14.25">
      <c r="A81">
        <v>79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5">
        <v>79</v>
      </c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>
        <f t="shared" si="162"/>
        <v>0</v>
      </c>
      <c r="CD81" s="5">
        <f t="shared" si="163"/>
        <v>0.125</v>
      </c>
    </row>
    <row r="82" spans="1:82" ht="14.25">
      <c r="A82">
        <v>80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5">
        <v>80</v>
      </c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>
        <f t="shared" si="163"/>
        <v>0</v>
      </c>
    </row>
    <row r="83" ht="12.75">
      <c r="BI83" s="2"/>
    </row>
    <row r="84" ht="12.75">
      <c r="BI84" s="2"/>
    </row>
  </sheetData>
  <sheetProtection/>
  <printOptions/>
  <pageMargins left="1.1811023622047245" right="0.1968503937007874" top="0.1968503937007874" bottom="0.1968503937007874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D.R.</dc:creator>
  <cp:keywords/>
  <dc:description/>
  <cp:lastModifiedBy>Wodzińska</cp:lastModifiedBy>
  <cp:lastPrinted>1998-01-27T23:50:16Z</cp:lastPrinted>
  <dcterms:created xsi:type="dcterms:W3CDTF">2002-04-14T16:05:14Z</dcterms:created>
  <dcterms:modified xsi:type="dcterms:W3CDTF">2008-03-04T21:35:16Z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